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'Arkusz1'!$A$1:$F$172</definedName>
  </definedNames>
  <calcPr fullCalcOnLoad="1"/>
</workbook>
</file>

<file path=xl/sharedStrings.xml><?xml version="1.0" encoding="utf-8"?>
<sst xmlns="http://schemas.openxmlformats.org/spreadsheetml/2006/main" count="374" uniqueCount="234">
  <si>
    <t>L.p.</t>
  </si>
  <si>
    <t>Treść</t>
  </si>
  <si>
    <t xml:space="preserve">Dział </t>
  </si>
  <si>
    <t>Rozdział</t>
  </si>
  <si>
    <t>§</t>
  </si>
  <si>
    <t>I. Dotacje celowe otrzymane z budżetu państwa na zadania bieżące z zakresu administracji rządowej oraz inne zadania zlecone ustawami realizowane przez powiat ogółem, w tym: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</si>
  <si>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</si>
  <si>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</si>
  <si>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</si>
  <si>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</si>
  <si>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</si>
  <si>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</si>
  <si>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</si>
  <si>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</si>
  <si>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</si>
  <si>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</si>
  <si>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</si>
  <si>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</si>
  <si>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</si>
  <si>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</si>
  <si>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</si>
  <si>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</si>
  <si>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Powiatowe centra pomocy rodzinie</t>
  </si>
  <si>
    <t>8.</t>
  </si>
  <si>
    <t>Oświata i wychowanie</t>
  </si>
  <si>
    <t>Pozostała działalność</t>
  </si>
  <si>
    <t>9.</t>
  </si>
  <si>
    <t>10.</t>
  </si>
  <si>
    <t>Placówki opiekuńczo-wychowawcze</t>
  </si>
  <si>
    <t>Domy pomocy społecznej</t>
  </si>
  <si>
    <t>Rodziny zastępcze</t>
  </si>
  <si>
    <t>Edukacyjna opieka wychowawcza</t>
  </si>
  <si>
    <t>13.</t>
  </si>
  <si>
    <t>12.</t>
  </si>
  <si>
    <t>Transport i łączność</t>
  </si>
  <si>
    <t>Drogi publiczne powiatowe</t>
  </si>
  <si>
    <t>14.</t>
  </si>
  <si>
    <t>15.</t>
  </si>
  <si>
    <t>Administracja publiczna</t>
  </si>
  <si>
    <t>Starostwo powiatowe</t>
  </si>
  <si>
    <t>16.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</si>
  <si>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</si>
  <si>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</si>
  <si>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</si>
  <si>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</si>
  <si>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</si>
  <si>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</si>
  <si>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</si>
  <si>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</si>
  <si>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>Udziały powiatów w podatkach stanowiących dochodów budżetu państwa</t>
  </si>
  <si>
    <t xml:space="preserve">Dochody od osób prawnych, od osób fizycznych i od innych jednostek nie posiadających osobowości prawnej </t>
  </si>
  <si>
    <t>75622</t>
  </si>
  <si>
    <t>17.</t>
  </si>
  <si>
    <t>Różne rozliczenia</t>
  </si>
  <si>
    <t>758</t>
  </si>
  <si>
    <t>75814</t>
  </si>
  <si>
    <t>Różne rozliczenia finansowe</t>
  </si>
  <si>
    <t>18.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</si>
  <si>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</si>
  <si>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</si>
  <si>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</si>
  <si>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</si>
  <si>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</si>
  <si>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</si>
  <si>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</si>
  <si>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</si>
  <si>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- odsetki od rachunku bankowego</t>
  </si>
  <si>
    <t>Gospodarstwa pomocnicze</t>
  </si>
  <si>
    <t>80197</t>
  </si>
  <si>
    <t>- wpłwy do budżetu cześci zysku gosp. pom.</t>
  </si>
  <si>
    <t>19.</t>
  </si>
  <si>
    <t>851</t>
  </si>
  <si>
    <t>20.</t>
  </si>
  <si>
    <t>Specjalne ośrodki szkolno-wychowawcze</t>
  </si>
  <si>
    <t>85406</t>
  </si>
  <si>
    <t>85410</t>
  </si>
  <si>
    <t>Internaty i bursy szkolne</t>
  </si>
  <si>
    <t>21.</t>
  </si>
  <si>
    <t>Placówki opiekuńczo-ychowawcze</t>
  </si>
  <si>
    <t>853</t>
  </si>
  <si>
    <t>- odpłatnośc za pobyt</t>
  </si>
  <si>
    <t>85324</t>
  </si>
  <si>
    <t>Państwowy Fundusz Rehabilitacji Osób Niepełnosprawnych</t>
  </si>
  <si>
    <t>22.</t>
  </si>
  <si>
    <t>23.</t>
  </si>
  <si>
    <t>Część oświatowa subwencji ogólnej dla jednostek samorządu terytorialnego</t>
  </si>
  <si>
    <t>75801</t>
  </si>
  <si>
    <t>75803</t>
  </si>
  <si>
    <t>24.</t>
  </si>
  <si>
    <t>750</t>
  </si>
  <si>
    <t>75045</t>
  </si>
  <si>
    <t>Komisje poborowe (porozumienie z Opolskim Urzędem Wojewódzkim)</t>
  </si>
  <si>
    <t>25.</t>
  </si>
  <si>
    <t>754</t>
  </si>
  <si>
    <t>75414</t>
  </si>
  <si>
    <t>26.</t>
  </si>
  <si>
    <t>(porozumienie z Gminą Grodków)</t>
  </si>
  <si>
    <t>27.</t>
  </si>
  <si>
    <t>28.</t>
  </si>
  <si>
    <t>Leśnictwo</t>
  </si>
  <si>
    <t xml:space="preserve">Nadzór nad gospodarką leśną </t>
  </si>
  <si>
    <t>020</t>
  </si>
  <si>
    <t>02002</t>
  </si>
  <si>
    <t>29.</t>
  </si>
  <si>
    <t>600</t>
  </si>
  <si>
    <t>60014</t>
  </si>
  <si>
    <t>30.</t>
  </si>
  <si>
    <t>75020</t>
  </si>
  <si>
    <t>31.</t>
  </si>
  <si>
    <t>OGÓŁEM:</t>
  </si>
  <si>
    <t>11.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</si>
  <si>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</si>
  <si>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</si>
  <si>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</si>
  <si>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</si>
  <si>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</si>
  <si>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</si>
  <si>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</si>
  <si>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</si>
  <si>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</si>
  <si>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</si>
  <si>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80195</t>
  </si>
  <si>
    <t>854</t>
  </si>
  <si>
    <t>85415</t>
  </si>
  <si>
    <t>III. Dochody własne, w tym:</t>
  </si>
  <si>
    <t>II. Dotacje celowe otrzymane z budżetu państwa na realizację bieżących zadań własnych powiatu,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</si>
  <si>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</si>
  <si>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</si>
  <si>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</si>
  <si>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</si>
  <si>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</si>
  <si>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</si>
  <si>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</si>
  <si>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</si>
  <si>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</si>
  <si>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</si>
  <si>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</si>
  <si>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</si>
  <si>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</si>
  <si>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</si>
  <si>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</si>
  <si>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</si>
  <si>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</si>
  <si>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</si>
  <si>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6410</t>
  </si>
  <si>
    <t>2130</t>
  </si>
  <si>
    <t>0770</t>
  </si>
  <si>
    <t>0420</t>
  </si>
  <si>
    <t>0010</t>
  </si>
  <si>
    <t>2380</t>
  </si>
  <si>
    <t>2920</t>
  </si>
  <si>
    <t>2120</t>
  </si>
  <si>
    <t>6610</t>
  </si>
  <si>
    <t>2460</t>
  </si>
  <si>
    <t>6260</t>
  </si>
  <si>
    <t>6290</t>
  </si>
  <si>
    <t>85218</t>
  </si>
  <si>
    <t>Część wyrównawcza subwencji ogólnej dla                powiatów</t>
  </si>
  <si>
    <t>Szkolne schroniska młodzieżowe</t>
  </si>
  <si>
    <t>85417</t>
  </si>
  <si>
    <t>V. Porozumienia i umowy, w tym:</t>
  </si>
  <si>
    <t>2440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</si>
  <si>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</si>
  <si>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</si>
  <si>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</si>
  <si>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</si>
  <si>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</si>
  <si>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</si>
  <si>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- dochody z najmu i dzerż. skł. maj. j.s.t.</t>
  </si>
  <si>
    <t>Dotacje z funduszy celowych na zad. bieżące</t>
  </si>
  <si>
    <t>Szkoły zawodowe - dotacje z funduszy celowych na fin. lub dofin. inwestycji</t>
  </si>
  <si>
    <t>Środki z MENiS na dofin. własnych inwestycji</t>
  </si>
  <si>
    <t>85212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</si>
  <si>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</si>
  <si>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</si>
  <si>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</si>
  <si>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</si>
  <si>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</si>
  <si>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</si>
  <si>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Świadczenia rodzinne oraz składki na ubezp. emeryt. i rent. z ubezp. społecznego (Straż)</t>
  </si>
  <si>
    <t>- opłaty komunikacyjne</t>
  </si>
  <si>
    <t>- wpływy ze sprzedaży wyrobów</t>
  </si>
  <si>
    <t>2320</t>
  </si>
  <si>
    <t>Dotacje celowe otrzymane z gminy na podst. poroz. między j.s.t.</t>
  </si>
  <si>
    <t>85154</t>
  </si>
  <si>
    <t>2310</t>
  </si>
  <si>
    <t>Przeciwdziałanie alkoholizmowi</t>
  </si>
  <si>
    <t>921</t>
  </si>
  <si>
    <t>92118</t>
  </si>
  <si>
    <t>Kultura i ochrona dziedzictwa narodowego</t>
  </si>
  <si>
    <t>Muzea</t>
  </si>
  <si>
    <t>0680</t>
  </si>
  <si>
    <t>32.</t>
  </si>
  <si>
    <t>Prace geodezyjno-urządzeniowe na potrzeby rol.</t>
  </si>
  <si>
    <t>Środki otrymane od pozostałych jednostek zalicz. do sektora fin. publ. na real. zadań bieżących</t>
  </si>
  <si>
    <t>0470</t>
  </si>
  <si>
    <t>- wpływy z opłat za zarząd, użytkowanie i użytkowanie wieczyste nieruchomości</t>
  </si>
  <si>
    <t>- wpłwy z różnych opłat</t>
  </si>
  <si>
    <t>2127</t>
  </si>
  <si>
    <t>803</t>
  </si>
  <si>
    <t>80309</t>
  </si>
  <si>
    <t>Szkolnictwo wyższe</t>
  </si>
  <si>
    <t>2338</t>
  </si>
  <si>
    <t>2339</t>
  </si>
  <si>
    <t>Pomoc materialna dla studentów</t>
  </si>
  <si>
    <t>Pomoc materialna dla uczniów</t>
  </si>
  <si>
    <t>Muzea - wpływy z tytułu gwarancji</t>
  </si>
  <si>
    <t>2390</t>
  </si>
  <si>
    <t>- wpływy do budżetu ze środków specjalnych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</si>
  <si>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</si>
  <si>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</si>
  <si>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</si>
  <si>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</si>
  <si>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</si>
  <si>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Plan na 2006r.</t>
  </si>
  <si>
    <t>85141</t>
  </si>
  <si>
    <t>Uzupełnienie subwencji ogólnej</t>
  </si>
  <si>
    <t>75802</t>
  </si>
  <si>
    <t>2760</t>
  </si>
  <si>
    <t>33.</t>
  </si>
  <si>
    <t>8530</t>
  </si>
  <si>
    <t>Dotacje z funduszy celowych na inwestycje lub zad. inwestycyjne</t>
  </si>
  <si>
    <t>Obrona cywilna - dotacja z funduszy celowych</t>
  </si>
  <si>
    <t>Załącznik nr 1</t>
  </si>
  <si>
    <t>Rady Powiatu Brzeskiego</t>
  </si>
  <si>
    <t xml:space="preserve">                                          Plan dochodów budżetowych na 2006r.</t>
  </si>
  <si>
    <t>2</t>
  </si>
  <si>
    <t>3</t>
  </si>
  <si>
    <t>4</t>
  </si>
  <si>
    <t>5</t>
  </si>
  <si>
    <t>Prace geodezyjne i kartograficzne (nieinwestycyjne)</t>
  </si>
  <si>
    <t>Obrona cywilna</t>
  </si>
  <si>
    <t>do uchwały nr XXXVIII/381/2005</t>
  </si>
  <si>
    <t>z dnia 29.12.2005r.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</si>
</sst>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16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49" fontId="5" fillId="0" borderId="3" xfId="0" applyNumberFormat="1" applyFont="1" applyBorder="1" applyAlignment="1">
      <alignment wrapText="1"/>
    </xf>
    <xf numFmtId="0" fontId="6" fillId="0" borderId="6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4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view="pageBreakPreview" zoomScaleNormal="75" zoomScaleSheetLayoutView="100" workbookViewId="0" topLeftCell="A1">
      <selection activeCell="B4" sqref="B4"/>
    </sheetView>
  </sheetViews>
  <sheetFormatPr defaultColWidth="9.00390625" defaultRowHeight="12.75"/>
  <cols>
    <col min="1" max="1" width="4.125" style="1" customWidth="1"/>
    <col min="2" max="2" width="51.75390625" style="1" customWidth="1"/>
    <col min="3" max="3" width="6.125" style="1" customWidth="1"/>
    <col min="4" max="4" width="10.75390625" style="1" customWidth="1"/>
    <col min="5" max="5" width="6.75390625" style="1" customWidth="1"/>
    <col min="6" max="6" width="16.75390625" style="1" customWidth="1"/>
    <col min="7" max="16384" width="9.125" style="1" customWidth="1"/>
  </cols>
  <sheetData>
    <row r="1" spans="1:5" ht="18.75" customHeight="1">
      <c r="A1" s="4"/>
      <c r="B1" s="4"/>
      <c r="C1" s="4"/>
      <c r="D1" s="4" t="s">
        <v>223</v>
      </c>
      <c r="E1" s="4"/>
    </row>
    <row r="2" spans="1:5" ht="16.5" customHeight="1">
      <c r="A2" s="4"/>
      <c r="B2" s="4"/>
      <c r="C2" s="4"/>
      <c r="D2" s="4" t="s">
        <v>232</v>
      </c>
      <c r="E2" s="4"/>
    </row>
    <row r="3" spans="1:6" ht="16.5" customHeight="1">
      <c r="A3" s="4"/>
      <c r="B3" s="4"/>
      <c r="C3" s="4"/>
      <c r="D3" s="4" t="s">
        <v>224</v>
      </c>
      <c r="E3" s="4"/>
      <c r="F3" s="4"/>
    </row>
    <row r="4" spans="1:6" ht="16.5" customHeight="1">
      <c r="A4" s="4"/>
      <c r="B4" s="4"/>
      <c r="C4" s="4"/>
      <c r="D4" s="4" t="s">
        <v>233</v>
      </c>
      <c r="E4" s="4"/>
      <c r="F4" s="4"/>
    </row>
    <row r="5" spans="1:6" ht="16.5" customHeight="1">
      <c r="A5" s="4"/>
      <c r="B5" s="4"/>
      <c r="C5" s="4"/>
      <c r="D5" s="4"/>
      <c r="E5" s="4"/>
      <c r="F5" s="4"/>
    </row>
    <row r="6" spans="1:6" ht="17.25" customHeight="1">
      <c r="A6" s="4"/>
      <c r="B6" s="19" t="s">
        <v>225</v>
      </c>
      <c r="C6" s="15"/>
      <c r="D6" s="4"/>
      <c r="E6" s="4"/>
      <c r="F6" s="4"/>
    </row>
    <row r="7" spans="1:6" ht="17.25" customHeight="1" thickBot="1">
      <c r="A7" s="4"/>
      <c r="B7" s="19"/>
      <c r="C7" s="15"/>
      <c r="D7" s="4"/>
      <c r="E7" s="4"/>
      <c r="F7" s="4"/>
    </row>
    <row r="8" spans="1:6" ht="21.75" customHeight="1">
      <c r="A8" s="56" t="s">
        <v>0</v>
      </c>
      <c r="B8" s="53" t="s">
        <v>1</v>
      </c>
      <c r="C8" s="53" t="s">
        <v>2</v>
      </c>
      <c r="D8" s="53" t="s">
        <v>3</v>
      </c>
      <c r="E8" s="53" t="s">
        <v>4</v>
      </c>
      <c r="F8" s="58" t="s">
        <v>214</v>
      </c>
    </row>
    <row r="9" spans="1:6" ht="24.75" customHeight="1" thickBot="1">
      <c r="A9" s="57"/>
      <c r="B9" s="54"/>
      <c r="C9" s="54"/>
      <c r="D9" s="54"/>
      <c r="E9" s="54"/>
      <c r="F9" s="59"/>
    </row>
    <row r="10" spans="1:6" ht="15.75" customHeight="1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</row>
    <row r="11" spans="1:6" ht="60" customHeight="1" thickBot="1">
      <c r="A11" s="48"/>
      <c r="B11" s="35" t="s">
        <v>5</v>
      </c>
      <c r="C11" s="6"/>
      <c r="D11" s="6"/>
      <c r="E11" s="6"/>
      <c r="F11" s="28">
        <f>SUM(F12+F14+F16+F22+F25+F30+F35+F37)</f>
        <v>7855453</v>
      </c>
    </row>
    <row r="12" spans="1:6" ht="15">
      <c r="A12" s="55" t="s">
        <v>6</v>
      </c>
      <c r="B12" s="40" t="s">
        <v>7</v>
      </c>
      <c r="C12" s="8" t="s">
        <v>42</v>
      </c>
      <c r="D12" s="8"/>
      <c r="E12" s="8"/>
      <c r="F12" s="20">
        <f>SUM(F13)</f>
        <v>10000</v>
      </c>
    </row>
    <row r="13" spans="1:6" ht="16.5" customHeight="1">
      <c r="A13" s="51"/>
      <c r="B13" s="27" t="s">
        <v>193</v>
      </c>
      <c r="C13" s="5"/>
      <c r="D13" s="5" t="s">
        <v>111</v>
      </c>
      <c r="E13" s="5" t="s">
        <v>143</v>
      </c>
      <c r="F13" s="18">
        <v>10000</v>
      </c>
    </row>
    <row r="14" spans="1:6" ht="15">
      <c r="A14" s="51" t="s">
        <v>8</v>
      </c>
      <c r="B14" s="37" t="s">
        <v>9</v>
      </c>
      <c r="C14" s="10" t="s">
        <v>112</v>
      </c>
      <c r="D14" s="10"/>
      <c r="E14" s="10"/>
      <c r="F14" s="17">
        <f>SUM(F15)</f>
        <v>45000</v>
      </c>
    </row>
    <row r="15" spans="1:6" ht="15.75" customHeight="1">
      <c r="A15" s="51"/>
      <c r="B15" s="27" t="s">
        <v>10</v>
      </c>
      <c r="C15" s="5"/>
      <c r="D15" s="5" t="s">
        <v>113</v>
      </c>
      <c r="E15" s="5" t="s">
        <v>143</v>
      </c>
      <c r="F15" s="18">
        <v>45000</v>
      </c>
    </row>
    <row r="16" spans="1:6" ht="15">
      <c r="A16" s="51" t="s">
        <v>11</v>
      </c>
      <c r="B16" s="37" t="s">
        <v>12</v>
      </c>
      <c r="C16" s="10" t="s">
        <v>114</v>
      </c>
      <c r="D16" s="10"/>
      <c r="E16" s="10"/>
      <c r="F16" s="17">
        <f>SUM(F17+F18+F19)</f>
        <v>321000</v>
      </c>
    </row>
    <row r="17" spans="1:6" ht="15" customHeight="1">
      <c r="A17" s="51"/>
      <c r="B17" s="27" t="s">
        <v>230</v>
      </c>
      <c r="C17" s="5"/>
      <c r="D17" s="5" t="s">
        <v>115</v>
      </c>
      <c r="E17" s="5" t="s">
        <v>143</v>
      </c>
      <c r="F17" s="18">
        <v>70000</v>
      </c>
    </row>
    <row r="18" spans="1:6" ht="14.25" customHeight="1">
      <c r="A18" s="51"/>
      <c r="B18" s="27" t="s">
        <v>13</v>
      </c>
      <c r="C18" s="5"/>
      <c r="D18" s="5" t="s">
        <v>116</v>
      </c>
      <c r="E18" s="5" t="s">
        <v>143</v>
      </c>
      <c r="F18" s="18">
        <v>10000</v>
      </c>
    </row>
    <row r="19" spans="1:6" ht="14.25">
      <c r="A19" s="51"/>
      <c r="B19" s="30" t="s">
        <v>14</v>
      </c>
      <c r="C19" s="11"/>
      <c r="D19" s="5" t="s">
        <v>117</v>
      </c>
      <c r="E19" s="11"/>
      <c r="F19" s="18">
        <f>SUM(F20:F21)</f>
        <v>241000</v>
      </c>
    </row>
    <row r="20" spans="1:6" ht="14.25">
      <c r="A20" s="51"/>
      <c r="B20" s="30"/>
      <c r="C20" s="5"/>
      <c r="D20" s="11"/>
      <c r="E20" s="5" t="s">
        <v>143</v>
      </c>
      <c r="F20" s="18">
        <v>196000</v>
      </c>
    </row>
    <row r="21" spans="1:6" ht="14.25">
      <c r="A21" s="51"/>
      <c r="B21" s="30"/>
      <c r="C21" s="5"/>
      <c r="D21" s="11"/>
      <c r="E21" s="5" t="s">
        <v>144</v>
      </c>
      <c r="F21" s="18">
        <v>45000</v>
      </c>
    </row>
    <row r="22" spans="1:6" ht="15">
      <c r="A22" s="51" t="s">
        <v>129</v>
      </c>
      <c r="B22" s="37" t="s">
        <v>38</v>
      </c>
      <c r="C22" s="10" t="s">
        <v>89</v>
      </c>
      <c r="D22" s="10"/>
      <c r="E22" s="10"/>
      <c r="F22" s="17">
        <f>SUM(F23:F24)</f>
        <v>226453</v>
      </c>
    </row>
    <row r="23" spans="1:6" ht="14.25">
      <c r="A23" s="51"/>
      <c r="B23" s="30" t="s">
        <v>130</v>
      </c>
      <c r="C23" s="5"/>
      <c r="D23" s="5" t="s">
        <v>132</v>
      </c>
      <c r="E23" s="5" t="s">
        <v>143</v>
      </c>
      <c r="F23" s="18">
        <v>212453</v>
      </c>
    </row>
    <row r="24" spans="1:6" ht="14.25">
      <c r="A24" s="51"/>
      <c r="B24" s="30" t="s">
        <v>131</v>
      </c>
      <c r="C24" s="5"/>
      <c r="D24" s="5" t="s">
        <v>90</v>
      </c>
      <c r="E24" s="5" t="s">
        <v>143</v>
      </c>
      <c r="F24" s="18">
        <v>14000</v>
      </c>
    </row>
    <row r="25" spans="1:6" ht="15.75" customHeight="1">
      <c r="A25" s="51" t="s">
        <v>16</v>
      </c>
      <c r="B25" s="26" t="s">
        <v>15</v>
      </c>
      <c r="C25" s="10" t="s">
        <v>93</v>
      </c>
      <c r="D25" s="10"/>
      <c r="E25" s="10"/>
      <c r="F25" s="17">
        <f>SUM(F26+F29)</f>
        <v>4799000</v>
      </c>
    </row>
    <row r="26" spans="1:6" ht="14.25" customHeight="1">
      <c r="A26" s="51"/>
      <c r="B26" s="27" t="s">
        <v>17</v>
      </c>
      <c r="C26" s="5"/>
      <c r="D26" s="5" t="s">
        <v>118</v>
      </c>
      <c r="E26" s="11"/>
      <c r="F26" s="18">
        <f>SUM(F27:F28)</f>
        <v>4798000</v>
      </c>
    </row>
    <row r="27" spans="1:6" ht="14.25" customHeight="1">
      <c r="A27" s="51"/>
      <c r="B27" s="27"/>
      <c r="C27" s="5"/>
      <c r="D27" s="5"/>
      <c r="E27" s="5" t="s">
        <v>143</v>
      </c>
      <c r="F27" s="18">
        <v>4798000</v>
      </c>
    </row>
    <row r="28" spans="1:6" ht="14.25" customHeight="1">
      <c r="A28" s="51"/>
      <c r="B28" s="27"/>
      <c r="C28" s="5"/>
      <c r="D28" s="5"/>
      <c r="E28" s="5" t="s">
        <v>144</v>
      </c>
      <c r="F28" s="18">
        <v>0</v>
      </c>
    </row>
    <row r="29" spans="1:6" ht="14.25" customHeight="1">
      <c r="A29" s="51"/>
      <c r="B29" s="27" t="s">
        <v>231</v>
      </c>
      <c r="C29" s="5"/>
      <c r="D29" s="5" t="s">
        <v>94</v>
      </c>
      <c r="E29" s="5" t="s">
        <v>143</v>
      </c>
      <c r="F29" s="18">
        <v>1000</v>
      </c>
    </row>
    <row r="30" spans="1:6" ht="15">
      <c r="A30" s="51" t="s">
        <v>18</v>
      </c>
      <c r="B30" s="26" t="s">
        <v>19</v>
      </c>
      <c r="C30" s="10" t="s">
        <v>71</v>
      </c>
      <c r="D30" s="10"/>
      <c r="E30" s="10"/>
      <c r="F30" s="17">
        <f>SUM(F31+F32)</f>
        <v>2346000</v>
      </c>
    </row>
    <row r="31" spans="1:6" ht="15">
      <c r="A31" s="51"/>
      <c r="B31" s="26"/>
      <c r="C31" s="10"/>
      <c r="D31" s="22" t="s">
        <v>215</v>
      </c>
      <c r="E31" s="22" t="s">
        <v>143</v>
      </c>
      <c r="F31" s="23">
        <v>0</v>
      </c>
    </row>
    <row r="32" spans="1:6" ht="43.5" customHeight="1">
      <c r="A32" s="51"/>
      <c r="B32" s="27" t="s">
        <v>20</v>
      </c>
      <c r="C32" s="5"/>
      <c r="D32" s="5" t="s">
        <v>119</v>
      </c>
      <c r="E32" s="5" t="s">
        <v>143</v>
      </c>
      <c r="F32" s="18">
        <f>SUM(F33:F34)</f>
        <v>2346000</v>
      </c>
    </row>
    <row r="33" spans="1:6" ht="14.25">
      <c r="A33" s="51"/>
      <c r="B33" s="27" t="s">
        <v>43</v>
      </c>
      <c r="C33" s="5"/>
      <c r="D33" s="5"/>
      <c r="E33" s="5"/>
      <c r="F33" s="18">
        <v>61000</v>
      </c>
    </row>
    <row r="34" spans="1:6" ht="14.25">
      <c r="A34" s="51"/>
      <c r="B34" s="30" t="s">
        <v>44</v>
      </c>
      <c r="C34" s="5"/>
      <c r="D34" s="5"/>
      <c r="E34" s="5"/>
      <c r="F34" s="18">
        <v>2285000</v>
      </c>
    </row>
    <row r="35" spans="1:6" ht="15">
      <c r="A35" s="51" t="s">
        <v>21</v>
      </c>
      <c r="B35" s="26" t="s">
        <v>173</v>
      </c>
      <c r="C35" s="13">
        <v>852</v>
      </c>
      <c r="D35" s="10"/>
      <c r="E35" s="10"/>
      <c r="F35" s="17">
        <f>SUM(F36)</f>
        <v>0</v>
      </c>
    </row>
    <row r="36" spans="1:6" ht="29.25">
      <c r="A36" s="51"/>
      <c r="B36" s="27" t="s">
        <v>179</v>
      </c>
      <c r="C36" s="13"/>
      <c r="D36" s="5" t="s">
        <v>172</v>
      </c>
      <c r="E36" s="5" t="s">
        <v>143</v>
      </c>
      <c r="F36" s="18">
        <v>0</v>
      </c>
    </row>
    <row r="37" spans="1:6" ht="15">
      <c r="A37" s="51" t="s">
        <v>23</v>
      </c>
      <c r="B37" s="26" t="s">
        <v>174</v>
      </c>
      <c r="C37" s="10" t="s">
        <v>79</v>
      </c>
      <c r="D37" s="5"/>
      <c r="E37" s="5"/>
      <c r="F37" s="17">
        <f>SUM(F38)</f>
        <v>108000</v>
      </c>
    </row>
    <row r="38" spans="1:6" ht="15" thickBot="1">
      <c r="A38" s="52"/>
      <c r="B38" s="49" t="s">
        <v>211</v>
      </c>
      <c r="C38" s="9"/>
      <c r="D38" s="9" t="s">
        <v>120</v>
      </c>
      <c r="E38" s="9" t="s">
        <v>143</v>
      </c>
      <c r="F38" s="32">
        <v>108000</v>
      </c>
    </row>
    <row r="39" spans="1:6" ht="30" customHeight="1" thickBot="1">
      <c r="A39" s="48"/>
      <c r="B39" s="35" t="s">
        <v>125</v>
      </c>
      <c r="C39" s="7"/>
      <c r="D39" s="7"/>
      <c r="E39" s="7"/>
      <c r="F39" s="28">
        <f>SUM(F40)</f>
        <v>2073000</v>
      </c>
    </row>
    <row r="40" spans="1:6" ht="15">
      <c r="A40" s="55" t="s">
        <v>26</v>
      </c>
      <c r="B40" s="40" t="s">
        <v>173</v>
      </c>
      <c r="C40" s="8" t="s">
        <v>139</v>
      </c>
      <c r="D40" s="8"/>
      <c r="E40" s="8"/>
      <c r="F40" s="20">
        <f>SUM(F41)</f>
        <v>2073000</v>
      </c>
    </row>
    <row r="41" spans="1:6" ht="14.25" customHeight="1">
      <c r="A41" s="51"/>
      <c r="B41" s="30" t="s">
        <v>29</v>
      </c>
      <c r="C41" s="5"/>
      <c r="D41" s="5" t="s">
        <v>141</v>
      </c>
      <c r="E41" s="5" t="s">
        <v>145</v>
      </c>
      <c r="F41" s="18">
        <v>2073000</v>
      </c>
    </row>
    <row r="42" spans="1:6" ht="14.25" customHeight="1" thickBot="1">
      <c r="A42" s="44">
        <v>1</v>
      </c>
      <c r="B42" s="24" t="s">
        <v>226</v>
      </c>
      <c r="C42" s="24" t="s">
        <v>227</v>
      </c>
      <c r="D42" s="24" t="s">
        <v>228</v>
      </c>
      <c r="E42" s="24" t="s">
        <v>229</v>
      </c>
      <c r="F42" s="46">
        <v>6</v>
      </c>
    </row>
    <row r="43" spans="1:6" ht="15.75" thickBot="1">
      <c r="A43" s="48"/>
      <c r="B43" s="35" t="s">
        <v>124</v>
      </c>
      <c r="C43" s="6"/>
      <c r="D43" s="6"/>
      <c r="E43" s="6"/>
      <c r="F43" s="28">
        <f>SUM(F44+F50+F56+F64+F68+F71+F88+F105+F108+F120)</f>
        <v>13011068</v>
      </c>
    </row>
    <row r="44" spans="1:6" ht="15">
      <c r="A44" s="55" t="s">
        <v>27</v>
      </c>
      <c r="B44" s="33" t="s">
        <v>34</v>
      </c>
      <c r="C44" s="8" t="s">
        <v>104</v>
      </c>
      <c r="D44" s="8"/>
      <c r="E44" s="8"/>
      <c r="F44" s="20">
        <f>SUM(F45)</f>
        <v>78600</v>
      </c>
    </row>
    <row r="45" spans="1:6" ht="14.25">
      <c r="A45" s="51"/>
      <c r="B45" s="27" t="s">
        <v>35</v>
      </c>
      <c r="C45" s="5"/>
      <c r="D45" s="5" t="s">
        <v>105</v>
      </c>
      <c r="E45" s="5"/>
      <c r="F45" s="18">
        <f>SUM(F46:F49)</f>
        <v>78600</v>
      </c>
    </row>
    <row r="46" spans="1:6" ht="14.25">
      <c r="A46" s="51"/>
      <c r="B46" s="27" t="s">
        <v>197</v>
      </c>
      <c r="C46" s="5"/>
      <c r="D46" s="5"/>
      <c r="E46" s="5" t="s">
        <v>133</v>
      </c>
      <c r="F46" s="18">
        <v>70000</v>
      </c>
    </row>
    <row r="47" spans="1:6" ht="14.25">
      <c r="A47" s="51"/>
      <c r="B47" s="30" t="s">
        <v>46</v>
      </c>
      <c r="C47" s="5"/>
      <c r="D47" s="5"/>
      <c r="E47" s="5" t="s">
        <v>135</v>
      </c>
      <c r="F47" s="18">
        <v>0</v>
      </c>
    </row>
    <row r="48" spans="1:6" ht="14.25">
      <c r="A48" s="51"/>
      <c r="B48" s="30" t="s">
        <v>45</v>
      </c>
      <c r="C48" s="5"/>
      <c r="D48" s="5"/>
      <c r="E48" s="5" t="s">
        <v>137</v>
      </c>
      <c r="F48" s="18">
        <v>8600</v>
      </c>
    </row>
    <row r="49" spans="1:6" ht="14.25">
      <c r="A49" s="51"/>
      <c r="B49" s="30" t="s">
        <v>208</v>
      </c>
      <c r="C49" s="5"/>
      <c r="D49" s="5"/>
      <c r="E49" s="5" t="s">
        <v>207</v>
      </c>
      <c r="F49" s="18">
        <v>0</v>
      </c>
    </row>
    <row r="50" spans="1:6" ht="15">
      <c r="A50" s="51" t="s">
        <v>110</v>
      </c>
      <c r="B50" s="37" t="s">
        <v>9</v>
      </c>
      <c r="C50" s="10" t="s">
        <v>112</v>
      </c>
      <c r="D50" s="10"/>
      <c r="E50" s="10"/>
      <c r="F50" s="17">
        <f>SUM(F51)</f>
        <v>430000</v>
      </c>
    </row>
    <row r="51" spans="1:6" ht="14.25">
      <c r="A51" s="51"/>
      <c r="B51" s="27" t="s">
        <v>10</v>
      </c>
      <c r="C51" s="5"/>
      <c r="D51" s="5" t="s">
        <v>113</v>
      </c>
      <c r="E51" s="5"/>
      <c r="F51" s="18">
        <f>SUM(F52:F55)</f>
        <v>430000</v>
      </c>
    </row>
    <row r="52" spans="1:6" ht="28.5">
      <c r="A52" s="51"/>
      <c r="B52" s="27" t="s">
        <v>196</v>
      </c>
      <c r="C52" s="5"/>
      <c r="D52" s="5"/>
      <c r="E52" s="5" t="s">
        <v>195</v>
      </c>
      <c r="F52" s="18">
        <v>0</v>
      </c>
    </row>
    <row r="53" spans="1:6" ht="28.5">
      <c r="A53" s="51"/>
      <c r="B53" s="27" t="s">
        <v>212</v>
      </c>
      <c r="C53" s="5"/>
      <c r="D53" s="5"/>
      <c r="E53" s="5" t="s">
        <v>146</v>
      </c>
      <c r="F53" s="18">
        <v>430000</v>
      </c>
    </row>
    <row r="54" spans="1:6" ht="14.25">
      <c r="A54" s="51"/>
      <c r="B54" s="30" t="s">
        <v>46</v>
      </c>
      <c r="C54" s="5"/>
      <c r="D54" s="5"/>
      <c r="E54" s="5" t="s">
        <v>135</v>
      </c>
      <c r="F54" s="18">
        <v>0</v>
      </c>
    </row>
    <row r="55" spans="1:6" ht="14.25">
      <c r="A55" s="51"/>
      <c r="B55" s="30" t="s">
        <v>181</v>
      </c>
      <c r="C55" s="5"/>
      <c r="D55" s="5"/>
      <c r="E55" s="5" t="s">
        <v>138</v>
      </c>
      <c r="F55" s="18">
        <v>0</v>
      </c>
    </row>
    <row r="56" spans="1:6" ht="15">
      <c r="A56" s="51" t="s">
        <v>33</v>
      </c>
      <c r="B56" s="37" t="s">
        <v>38</v>
      </c>
      <c r="C56" s="10" t="s">
        <v>89</v>
      </c>
      <c r="D56" s="10"/>
      <c r="E56" s="10"/>
      <c r="F56" s="17">
        <f>SUM(F57)</f>
        <v>2984140</v>
      </c>
    </row>
    <row r="57" spans="1:6" ht="14.25">
      <c r="A57" s="51"/>
      <c r="B57" s="30" t="s">
        <v>39</v>
      </c>
      <c r="C57" s="5"/>
      <c r="D57" s="5" t="s">
        <v>107</v>
      </c>
      <c r="E57" s="5"/>
      <c r="F57" s="18">
        <f>SUM(F58:F63)</f>
        <v>2984140</v>
      </c>
    </row>
    <row r="58" spans="1:6" ht="14.25">
      <c r="A58" s="51"/>
      <c r="B58" s="27" t="s">
        <v>180</v>
      </c>
      <c r="C58" s="5"/>
      <c r="D58" s="5"/>
      <c r="E58" s="5" t="s">
        <v>147</v>
      </c>
      <c r="F58" s="18">
        <v>2684140</v>
      </c>
    </row>
    <row r="59" spans="1:6" ht="14.25">
      <c r="A59" s="51"/>
      <c r="B59" s="27" t="s">
        <v>197</v>
      </c>
      <c r="C59" s="5"/>
      <c r="D59" s="5"/>
      <c r="E59" s="5" t="s">
        <v>133</v>
      </c>
      <c r="F59" s="18">
        <v>5000</v>
      </c>
    </row>
    <row r="60" spans="1:6" ht="14.25">
      <c r="A60" s="51"/>
      <c r="B60" s="27" t="s">
        <v>59</v>
      </c>
      <c r="C60" s="5"/>
      <c r="D60" s="5"/>
      <c r="E60" s="5" t="s">
        <v>134</v>
      </c>
      <c r="F60" s="18">
        <v>15000</v>
      </c>
    </row>
    <row r="61" spans="1:6" ht="14.25">
      <c r="A61" s="51"/>
      <c r="B61" s="27" t="s">
        <v>66</v>
      </c>
      <c r="C61" s="5"/>
      <c r="D61" s="5"/>
      <c r="E61" s="5" t="s">
        <v>136</v>
      </c>
      <c r="F61" s="18">
        <v>5000</v>
      </c>
    </row>
    <row r="62" spans="1:6" ht="14.25">
      <c r="A62" s="51"/>
      <c r="B62" s="30" t="s">
        <v>45</v>
      </c>
      <c r="C62" s="5"/>
      <c r="D62" s="5"/>
      <c r="E62" s="5" t="s">
        <v>137</v>
      </c>
      <c r="F62" s="18">
        <v>25000</v>
      </c>
    </row>
    <row r="63" spans="1:6" ht="28.5" customHeight="1">
      <c r="A63" s="51"/>
      <c r="B63" s="27" t="s">
        <v>213</v>
      </c>
      <c r="C63" s="5"/>
      <c r="D63" s="5"/>
      <c r="E63" s="5" t="s">
        <v>163</v>
      </c>
      <c r="F63" s="18">
        <v>250000</v>
      </c>
    </row>
    <row r="64" spans="1:6" ht="43.5" customHeight="1">
      <c r="A64" s="51" t="s">
        <v>32</v>
      </c>
      <c r="B64" s="26" t="s">
        <v>50</v>
      </c>
      <c r="C64" s="10" t="s">
        <v>48</v>
      </c>
      <c r="D64" s="10"/>
      <c r="E64" s="10"/>
      <c r="F64" s="17">
        <f>SUM(F65)</f>
        <v>7724045</v>
      </c>
    </row>
    <row r="65" spans="1:6" ht="28.5">
      <c r="A65" s="51"/>
      <c r="B65" s="27" t="s">
        <v>49</v>
      </c>
      <c r="C65" s="5"/>
      <c r="D65" s="5" t="s">
        <v>51</v>
      </c>
      <c r="E65" s="5"/>
      <c r="F65" s="18">
        <f>SUM(F66:F67)</f>
        <v>7724045</v>
      </c>
    </row>
    <row r="66" spans="1:6" ht="14.25">
      <c r="A66" s="51"/>
      <c r="B66" s="30" t="s">
        <v>178</v>
      </c>
      <c r="C66" s="5"/>
      <c r="D66" s="5"/>
      <c r="E66" s="5" t="s">
        <v>148</v>
      </c>
      <c r="F66" s="18">
        <v>7574045</v>
      </c>
    </row>
    <row r="67" spans="1:6" ht="14.25">
      <c r="A67" s="51"/>
      <c r="B67" s="30" t="s">
        <v>165</v>
      </c>
      <c r="C67" s="5"/>
      <c r="D67" s="5"/>
      <c r="E67" s="5" t="s">
        <v>164</v>
      </c>
      <c r="F67" s="18">
        <v>150000</v>
      </c>
    </row>
    <row r="68" spans="1:6" ht="15">
      <c r="A68" s="51" t="s">
        <v>36</v>
      </c>
      <c r="B68" s="37" t="s">
        <v>53</v>
      </c>
      <c r="C68" s="10" t="s">
        <v>54</v>
      </c>
      <c r="D68" s="10"/>
      <c r="E68" s="10"/>
      <c r="F68" s="17">
        <f>SUM(F69)</f>
        <v>110000</v>
      </c>
    </row>
    <row r="69" spans="1:6" ht="14.25">
      <c r="A69" s="51"/>
      <c r="B69" s="30" t="s">
        <v>56</v>
      </c>
      <c r="C69" s="5"/>
      <c r="D69" s="5" t="s">
        <v>55</v>
      </c>
      <c r="E69" s="5"/>
      <c r="F69" s="18">
        <f>SUM(F70)</f>
        <v>110000</v>
      </c>
    </row>
    <row r="70" spans="1:6" ht="14.25">
      <c r="A70" s="51"/>
      <c r="B70" s="30" t="s">
        <v>47</v>
      </c>
      <c r="C70" s="5"/>
      <c r="D70" s="5"/>
      <c r="E70" s="5" t="s">
        <v>136</v>
      </c>
      <c r="F70" s="18">
        <v>110000</v>
      </c>
    </row>
    <row r="71" spans="1:6" ht="15">
      <c r="A71" s="51" t="s">
        <v>37</v>
      </c>
      <c r="B71" s="26" t="s">
        <v>24</v>
      </c>
      <c r="C71" s="10" t="s">
        <v>60</v>
      </c>
      <c r="D71" s="10"/>
      <c r="E71" s="10"/>
      <c r="F71" s="17">
        <f>SUM(F72+F74+F78+F84+F85)</f>
        <v>366683</v>
      </c>
    </row>
    <row r="72" spans="1:6" ht="14.25">
      <c r="A72" s="51"/>
      <c r="B72" s="30" t="s">
        <v>58</v>
      </c>
      <c r="C72" s="5"/>
      <c r="D72" s="5" t="s">
        <v>61</v>
      </c>
      <c r="E72" s="5"/>
      <c r="F72" s="18">
        <f>SUM(F73)</f>
        <v>6000</v>
      </c>
    </row>
    <row r="73" spans="1:6" ht="14.25">
      <c r="A73" s="51"/>
      <c r="B73" s="27" t="s">
        <v>59</v>
      </c>
      <c r="C73" s="5"/>
      <c r="D73" s="5"/>
      <c r="E73" s="5" t="s">
        <v>134</v>
      </c>
      <c r="F73" s="18">
        <v>6000</v>
      </c>
    </row>
    <row r="74" spans="1:6" ht="14.25">
      <c r="A74" s="51"/>
      <c r="B74" s="27" t="s">
        <v>62</v>
      </c>
      <c r="C74" s="5"/>
      <c r="D74" s="5" t="s">
        <v>63</v>
      </c>
      <c r="E74" s="5"/>
      <c r="F74" s="18">
        <f>SUM(F75:F77)</f>
        <v>59883</v>
      </c>
    </row>
    <row r="75" spans="1:6" ht="14.25">
      <c r="A75" s="51"/>
      <c r="B75" s="27" t="s">
        <v>41</v>
      </c>
      <c r="C75" s="5"/>
      <c r="D75" s="5"/>
      <c r="E75" s="5" t="s">
        <v>133</v>
      </c>
      <c r="F75" s="18">
        <v>1000</v>
      </c>
    </row>
    <row r="76" spans="1:6" ht="16.5" customHeight="1">
      <c r="A76" s="51"/>
      <c r="B76" s="27" t="s">
        <v>167</v>
      </c>
      <c r="C76" s="5"/>
      <c r="D76" s="5"/>
      <c r="E76" s="5" t="s">
        <v>134</v>
      </c>
      <c r="F76" s="18">
        <v>58883</v>
      </c>
    </row>
    <row r="77" spans="1:6" ht="16.5" customHeight="1">
      <c r="A77" s="51"/>
      <c r="B77" s="30" t="s">
        <v>47</v>
      </c>
      <c r="C77" s="5"/>
      <c r="D77" s="5"/>
      <c r="E77" s="5" t="s">
        <v>136</v>
      </c>
      <c r="F77" s="18">
        <v>0</v>
      </c>
    </row>
    <row r="78" spans="1:6" ht="14.25">
      <c r="A78" s="51"/>
      <c r="B78" s="27" t="s">
        <v>64</v>
      </c>
      <c r="C78" s="5"/>
      <c r="D78" s="5" t="s">
        <v>65</v>
      </c>
      <c r="E78" s="5"/>
      <c r="F78" s="18">
        <f>SUM(F79:F83)</f>
        <v>299000</v>
      </c>
    </row>
    <row r="79" spans="1:6" ht="14.25">
      <c r="A79" s="51"/>
      <c r="B79" s="27" t="s">
        <v>41</v>
      </c>
      <c r="C79" s="5"/>
      <c r="D79" s="5"/>
      <c r="E79" s="5" t="s">
        <v>133</v>
      </c>
      <c r="F79" s="18">
        <v>2000</v>
      </c>
    </row>
    <row r="80" spans="1:6" ht="14.25">
      <c r="A80" s="51"/>
      <c r="B80" s="30" t="s">
        <v>167</v>
      </c>
      <c r="C80" s="5"/>
      <c r="D80" s="5"/>
      <c r="E80" s="5" t="s">
        <v>134</v>
      </c>
      <c r="F80" s="18">
        <v>200000</v>
      </c>
    </row>
    <row r="81" spans="1:6" ht="14.25">
      <c r="A81" s="51"/>
      <c r="B81" s="30" t="s">
        <v>46</v>
      </c>
      <c r="C81" s="5"/>
      <c r="D81" s="5"/>
      <c r="E81" s="5" t="s">
        <v>135</v>
      </c>
      <c r="F81" s="18">
        <v>55000</v>
      </c>
    </row>
    <row r="82" spans="1:6" ht="14.25">
      <c r="A82" s="51"/>
      <c r="B82" s="30" t="s">
        <v>176</v>
      </c>
      <c r="C82" s="5"/>
      <c r="D82" s="5"/>
      <c r="E82" s="5" t="s">
        <v>175</v>
      </c>
      <c r="F82" s="18">
        <v>25000</v>
      </c>
    </row>
    <row r="83" spans="1:6" ht="14.25">
      <c r="A83" s="51"/>
      <c r="B83" s="30" t="s">
        <v>45</v>
      </c>
      <c r="C83" s="5"/>
      <c r="D83" s="5"/>
      <c r="E83" s="5" t="s">
        <v>137</v>
      </c>
      <c r="F83" s="18">
        <v>17000</v>
      </c>
    </row>
    <row r="84" spans="1:6" ht="14.25">
      <c r="A84" s="51"/>
      <c r="B84" s="30" t="s">
        <v>25</v>
      </c>
      <c r="C84" s="5"/>
      <c r="D84" s="5" t="s">
        <v>121</v>
      </c>
      <c r="E84" s="5" t="s">
        <v>135</v>
      </c>
      <c r="F84" s="18">
        <v>0</v>
      </c>
    </row>
    <row r="85" spans="1:6" ht="14.25">
      <c r="A85" s="51"/>
      <c r="B85" s="30" t="s">
        <v>67</v>
      </c>
      <c r="C85" s="5"/>
      <c r="D85" s="5" t="s">
        <v>68</v>
      </c>
      <c r="E85" s="5"/>
      <c r="F85" s="18">
        <f>SUM(F86:F86)</f>
        <v>1800</v>
      </c>
    </row>
    <row r="86" spans="1:6" ht="14.25">
      <c r="A86" s="51"/>
      <c r="B86" s="30" t="s">
        <v>69</v>
      </c>
      <c r="C86" s="5"/>
      <c r="D86" s="5"/>
      <c r="E86" s="5" t="s">
        <v>149</v>
      </c>
      <c r="F86" s="18">
        <v>1800</v>
      </c>
    </row>
    <row r="87" spans="1:6" ht="15">
      <c r="A87" s="13">
        <v>1</v>
      </c>
      <c r="B87" s="13">
        <v>2</v>
      </c>
      <c r="C87" s="13">
        <v>3</v>
      </c>
      <c r="D87" s="13">
        <v>4</v>
      </c>
      <c r="E87" s="13">
        <v>5</v>
      </c>
      <c r="F87" s="13">
        <v>7</v>
      </c>
    </row>
    <row r="88" spans="1:6" ht="15">
      <c r="A88" s="51" t="s">
        <v>40</v>
      </c>
      <c r="B88" s="26" t="s">
        <v>173</v>
      </c>
      <c r="C88" s="10" t="s">
        <v>139</v>
      </c>
      <c r="D88" s="10"/>
      <c r="E88" s="10"/>
      <c r="F88" s="17">
        <f>SUM(F89+F96+F102+F104)</f>
        <v>990800</v>
      </c>
    </row>
    <row r="89" spans="1:6" ht="14.25">
      <c r="A89" s="51"/>
      <c r="B89" s="30" t="s">
        <v>78</v>
      </c>
      <c r="C89" s="5"/>
      <c r="D89" s="5" t="s">
        <v>140</v>
      </c>
      <c r="E89" s="5"/>
      <c r="F89" s="18">
        <f>SUM(F90:F95)</f>
        <v>37300</v>
      </c>
    </row>
    <row r="90" spans="1:6" ht="14.25">
      <c r="A90" s="51"/>
      <c r="B90" s="27" t="s">
        <v>41</v>
      </c>
      <c r="C90" s="5"/>
      <c r="D90" s="5"/>
      <c r="E90" s="5" t="s">
        <v>191</v>
      </c>
      <c r="F90" s="18">
        <v>30000</v>
      </c>
    </row>
    <row r="91" spans="1:6" ht="14.25">
      <c r="A91" s="51"/>
      <c r="B91" s="27" t="s">
        <v>41</v>
      </c>
      <c r="C91" s="5"/>
      <c r="D91" s="5"/>
      <c r="E91" s="5" t="s">
        <v>133</v>
      </c>
      <c r="F91" s="18">
        <v>2400</v>
      </c>
    </row>
    <row r="92" spans="1:6" ht="15.75" customHeight="1">
      <c r="A92" s="51"/>
      <c r="B92" s="27" t="s">
        <v>168</v>
      </c>
      <c r="C92" s="5"/>
      <c r="D92" s="5"/>
      <c r="E92" s="5" t="s">
        <v>134</v>
      </c>
      <c r="F92" s="18">
        <v>2200</v>
      </c>
    </row>
    <row r="93" spans="1:6" ht="14.25">
      <c r="A93" s="51"/>
      <c r="B93" s="27" t="s">
        <v>80</v>
      </c>
      <c r="C93" s="5"/>
      <c r="D93" s="5"/>
      <c r="E93" s="5" t="s">
        <v>135</v>
      </c>
      <c r="F93" s="18">
        <v>2000</v>
      </c>
    </row>
    <row r="94" spans="1:6" ht="14.25">
      <c r="A94" s="51"/>
      <c r="B94" s="30" t="s">
        <v>47</v>
      </c>
      <c r="C94" s="5"/>
      <c r="D94" s="5"/>
      <c r="E94" s="5" t="s">
        <v>136</v>
      </c>
      <c r="F94" s="18">
        <v>500</v>
      </c>
    </row>
    <row r="95" spans="1:6" ht="14.25">
      <c r="A95" s="51"/>
      <c r="B95" s="30" t="s">
        <v>45</v>
      </c>
      <c r="C95" s="5"/>
      <c r="D95" s="5"/>
      <c r="E95" s="5" t="s">
        <v>137</v>
      </c>
      <c r="F95" s="18">
        <v>200</v>
      </c>
    </row>
    <row r="96" spans="1:6" ht="14.25">
      <c r="A96" s="51"/>
      <c r="B96" s="27" t="s">
        <v>29</v>
      </c>
      <c r="C96" s="5"/>
      <c r="D96" s="5" t="s">
        <v>141</v>
      </c>
      <c r="E96" s="5"/>
      <c r="F96" s="18">
        <f>SUM(F97:F101)</f>
        <v>940000</v>
      </c>
    </row>
    <row r="97" spans="1:6" ht="14.25">
      <c r="A97" s="51"/>
      <c r="B97" s="27" t="s">
        <v>168</v>
      </c>
      <c r="C97" s="5"/>
      <c r="D97" s="5"/>
      <c r="E97" s="5" t="s">
        <v>134</v>
      </c>
      <c r="F97" s="18">
        <v>0</v>
      </c>
    </row>
    <row r="98" spans="1:6" ht="14.25">
      <c r="A98" s="51"/>
      <c r="B98" s="27" t="s">
        <v>80</v>
      </c>
      <c r="C98" s="5"/>
      <c r="D98" s="5"/>
      <c r="E98" s="5" t="s">
        <v>135</v>
      </c>
      <c r="F98" s="18">
        <v>938400</v>
      </c>
    </row>
    <row r="99" spans="1:6" ht="14.25">
      <c r="A99" s="51"/>
      <c r="B99" s="30" t="s">
        <v>181</v>
      </c>
      <c r="C99" s="5"/>
      <c r="D99" s="5"/>
      <c r="E99" s="5" t="s">
        <v>138</v>
      </c>
      <c r="F99" s="18">
        <v>500</v>
      </c>
    </row>
    <row r="100" spans="1:6" ht="14.25">
      <c r="A100" s="51"/>
      <c r="B100" s="27" t="s">
        <v>66</v>
      </c>
      <c r="C100" s="5"/>
      <c r="D100" s="5"/>
      <c r="E100" s="5" t="s">
        <v>136</v>
      </c>
      <c r="F100" s="18">
        <v>100</v>
      </c>
    </row>
    <row r="101" spans="1:6" ht="14.25">
      <c r="A101" s="51"/>
      <c r="B101" s="30" t="s">
        <v>45</v>
      </c>
      <c r="C101" s="5"/>
      <c r="D101" s="5"/>
      <c r="E101" s="5" t="s">
        <v>137</v>
      </c>
      <c r="F101" s="18">
        <v>1000</v>
      </c>
    </row>
    <row r="102" spans="1:6" ht="14.25">
      <c r="A102" s="51"/>
      <c r="B102" s="30" t="s">
        <v>30</v>
      </c>
      <c r="C102" s="5"/>
      <c r="D102" s="5" t="s">
        <v>142</v>
      </c>
      <c r="E102" s="5"/>
      <c r="F102" s="18">
        <f>SUM(F103:F103)</f>
        <v>3500</v>
      </c>
    </row>
    <row r="103" spans="1:6" ht="14.25">
      <c r="A103" s="51"/>
      <c r="B103" s="30" t="s">
        <v>41</v>
      </c>
      <c r="C103" s="5"/>
      <c r="D103" s="5"/>
      <c r="E103" s="5" t="s">
        <v>133</v>
      </c>
      <c r="F103" s="18">
        <v>3500</v>
      </c>
    </row>
    <row r="104" spans="1:6" ht="14.25">
      <c r="A104" s="51"/>
      <c r="B104" s="30" t="s">
        <v>22</v>
      </c>
      <c r="C104" s="5"/>
      <c r="D104" s="5" t="s">
        <v>156</v>
      </c>
      <c r="E104" s="5" t="s">
        <v>137</v>
      </c>
      <c r="F104" s="18">
        <v>10000</v>
      </c>
    </row>
    <row r="105" spans="1:6" s="2" customFormat="1" ht="15">
      <c r="A105" s="51" t="s">
        <v>52</v>
      </c>
      <c r="B105" s="26" t="s">
        <v>174</v>
      </c>
      <c r="C105" s="10" t="s">
        <v>79</v>
      </c>
      <c r="D105" s="5"/>
      <c r="E105" s="5"/>
      <c r="F105" s="17">
        <f>SUM(F106)</f>
        <v>30000</v>
      </c>
    </row>
    <row r="106" spans="1:6" ht="14.25" customHeight="1">
      <c r="A106" s="51"/>
      <c r="B106" s="27" t="s">
        <v>82</v>
      </c>
      <c r="C106" s="5"/>
      <c r="D106" s="5" t="s">
        <v>81</v>
      </c>
      <c r="E106" s="5"/>
      <c r="F106" s="18">
        <f>SUM(F107)</f>
        <v>30000</v>
      </c>
    </row>
    <row r="107" spans="1:6" ht="14.25">
      <c r="A107" s="51"/>
      <c r="B107" s="27" t="s">
        <v>177</v>
      </c>
      <c r="C107" s="5"/>
      <c r="D107" s="5"/>
      <c r="E107" s="5" t="s">
        <v>137</v>
      </c>
      <c r="F107" s="18">
        <v>30000</v>
      </c>
    </row>
    <row r="108" spans="1:6" ht="15" customHeight="1">
      <c r="A108" s="51" t="s">
        <v>57</v>
      </c>
      <c r="B108" s="26" t="s">
        <v>31</v>
      </c>
      <c r="C108" s="10" t="s">
        <v>122</v>
      </c>
      <c r="D108" s="10"/>
      <c r="E108" s="10"/>
      <c r="F108" s="17">
        <f>SUM(F109+F112+F114+F118)</f>
        <v>296800</v>
      </c>
    </row>
    <row r="109" spans="1:6" ht="14.25" customHeight="1">
      <c r="A109" s="51"/>
      <c r="B109" s="30" t="s">
        <v>73</v>
      </c>
      <c r="C109" s="5"/>
      <c r="D109" s="5" t="s">
        <v>126</v>
      </c>
      <c r="E109" s="5"/>
      <c r="F109" s="18">
        <f>SUM(F110:F111)</f>
        <v>166800</v>
      </c>
    </row>
    <row r="110" spans="1:6" ht="14.25" customHeight="1">
      <c r="A110" s="51"/>
      <c r="B110" s="27" t="s">
        <v>167</v>
      </c>
      <c r="C110" s="5"/>
      <c r="D110" s="5"/>
      <c r="E110" s="5" t="s">
        <v>134</v>
      </c>
      <c r="F110" s="18">
        <v>40000</v>
      </c>
    </row>
    <row r="111" spans="1:6" ht="14.25">
      <c r="A111" s="51"/>
      <c r="B111" s="27" t="s">
        <v>46</v>
      </c>
      <c r="C111" s="5"/>
      <c r="D111" s="5"/>
      <c r="E111" s="5" t="s">
        <v>135</v>
      </c>
      <c r="F111" s="18">
        <v>126800</v>
      </c>
    </row>
    <row r="112" spans="1:6" ht="15" customHeight="1">
      <c r="A112" s="51"/>
      <c r="B112" s="27" t="s">
        <v>210</v>
      </c>
      <c r="C112" s="5"/>
      <c r="D112" s="5" t="s">
        <v>74</v>
      </c>
      <c r="E112" s="5"/>
      <c r="F112" s="18">
        <f>SUM(F113)</f>
        <v>25000</v>
      </c>
    </row>
    <row r="113" spans="1:6" ht="15.75" customHeight="1">
      <c r="A113" s="51"/>
      <c r="B113" s="27" t="s">
        <v>167</v>
      </c>
      <c r="C113" s="5"/>
      <c r="D113" s="5"/>
      <c r="E113" s="5" t="s">
        <v>134</v>
      </c>
      <c r="F113" s="18">
        <v>25000</v>
      </c>
    </row>
    <row r="114" spans="1:6" ht="14.25">
      <c r="A114" s="51"/>
      <c r="B114" s="30" t="s">
        <v>76</v>
      </c>
      <c r="C114" s="5"/>
      <c r="D114" s="5" t="s">
        <v>75</v>
      </c>
      <c r="E114" s="5"/>
      <c r="F114" s="18">
        <f>SUM(F115:F117)</f>
        <v>105000</v>
      </c>
    </row>
    <row r="115" spans="1:6" ht="14.25">
      <c r="A115" s="51"/>
      <c r="B115" s="30" t="s">
        <v>41</v>
      </c>
      <c r="C115" s="5"/>
      <c r="D115" s="5"/>
      <c r="E115" s="5" t="s">
        <v>133</v>
      </c>
      <c r="F115" s="18">
        <v>0</v>
      </c>
    </row>
    <row r="116" spans="1:6" ht="14.25">
      <c r="A116" s="51"/>
      <c r="B116" s="30" t="s">
        <v>167</v>
      </c>
      <c r="C116" s="5"/>
      <c r="D116" s="5"/>
      <c r="E116" s="5" t="s">
        <v>134</v>
      </c>
      <c r="F116" s="18">
        <v>105000</v>
      </c>
    </row>
    <row r="117" spans="1:6" ht="14.25">
      <c r="A117" s="51"/>
      <c r="B117" s="30" t="s">
        <v>46</v>
      </c>
      <c r="C117" s="5"/>
      <c r="D117" s="5"/>
      <c r="E117" s="5" t="s">
        <v>135</v>
      </c>
      <c r="F117" s="18">
        <v>0</v>
      </c>
    </row>
    <row r="118" spans="1:6" ht="14.25">
      <c r="A118" s="51"/>
      <c r="B118" s="27" t="s">
        <v>158</v>
      </c>
      <c r="C118" s="5"/>
      <c r="D118" s="5" t="s">
        <v>159</v>
      </c>
      <c r="E118" s="5"/>
      <c r="F118" s="18">
        <f>SUM(F119)</f>
        <v>0</v>
      </c>
    </row>
    <row r="119" spans="1:6" ht="14.25">
      <c r="A119" s="51"/>
      <c r="B119" s="27" t="s">
        <v>167</v>
      </c>
      <c r="C119" s="5"/>
      <c r="D119" s="5"/>
      <c r="E119" s="5" t="s">
        <v>134</v>
      </c>
      <c r="F119" s="18">
        <v>0</v>
      </c>
    </row>
    <row r="120" spans="1:6" ht="15">
      <c r="A120" s="51" t="s">
        <v>70</v>
      </c>
      <c r="B120" s="26" t="s">
        <v>189</v>
      </c>
      <c r="C120" s="10" t="s">
        <v>187</v>
      </c>
      <c r="D120" s="5"/>
      <c r="E120" s="5"/>
      <c r="F120" s="17">
        <f>SUM(F121)</f>
        <v>0</v>
      </c>
    </row>
    <row r="121" spans="1:6" ht="15" thickBot="1">
      <c r="A121" s="52"/>
      <c r="B121" s="31" t="s">
        <v>206</v>
      </c>
      <c r="C121" s="9"/>
      <c r="D121" s="9" t="s">
        <v>188</v>
      </c>
      <c r="E121" s="9" t="s">
        <v>137</v>
      </c>
      <c r="F121" s="32">
        <v>0</v>
      </c>
    </row>
    <row r="122" spans="1:6" ht="15.75" thickBot="1">
      <c r="A122" s="34"/>
      <c r="B122" s="35" t="s">
        <v>127</v>
      </c>
      <c r="C122" s="7"/>
      <c r="D122" s="7"/>
      <c r="E122" s="7"/>
      <c r="F122" s="28">
        <f>SUM(F123)</f>
        <v>28913229</v>
      </c>
    </row>
    <row r="123" spans="1:6" ht="14.25" customHeight="1">
      <c r="A123" s="55" t="s">
        <v>72</v>
      </c>
      <c r="B123" s="33" t="s">
        <v>53</v>
      </c>
      <c r="C123" s="8" t="s">
        <v>54</v>
      </c>
      <c r="D123" s="8"/>
      <c r="E123" s="8"/>
      <c r="F123" s="29">
        <f>SUM(F124:F127)</f>
        <v>28913229</v>
      </c>
    </row>
    <row r="124" spans="1:6" ht="29.25" customHeight="1">
      <c r="A124" s="51"/>
      <c r="B124" s="27" t="s">
        <v>85</v>
      </c>
      <c r="C124" s="5"/>
      <c r="D124" s="5" t="s">
        <v>86</v>
      </c>
      <c r="E124" s="5" t="s">
        <v>150</v>
      </c>
      <c r="F124" s="18">
        <v>25602486</v>
      </c>
    </row>
    <row r="125" spans="1:6" ht="16.5" customHeight="1">
      <c r="A125" s="51"/>
      <c r="B125" s="27" t="s">
        <v>216</v>
      </c>
      <c r="C125" s="5"/>
      <c r="D125" s="5" t="s">
        <v>217</v>
      </c>
      <c r="E125" s="5" t="s">
        <v>218</v>
      </c>
      <c r="F125" s="18">
        <v>0</v>
      </c>
    </row>
    <row r="126" spans="1:6" ht="30" customHeight="1">
      <c r="A126" s="51"/>
      <c r="B126" s="27" t="s">
        <v>157</v>
      </c>
      <c r="C126" s="5"/>
      <c r="D126" s="5" t="s">
        <v>87</v>
      </c>
      <c r="E126" s="5" t="s">
        <v>150</v>
      </c>
      <c r="F126" s="18">
        <v>3029100</v>
      </c>
    </row>
    <row r="127" spans="1:6" ht="16.5" customHeight="1">
      <c r="A127" s="51"/>
      <c r="B127" s="27" t="s">
        <v>166</v>
      </c>
      <c r="C127" s="5"/>
      <c r="D127" s="5" t="s">
        <v>162</v>
      </c>
      <c r="E127" s="5" t="s">
        <v>150</v>
      </c>
      <c r="F127" s="18">
        <v>281643</v>
      </c>
    </row>
    <row r="128" spans="1:6" ht="16.5" customHeight="1" thickBot="1">
      <c r="A128" s="44">
        <v>1</v>
      </c>
      <c r="B128" s="45" t="s">
        <v>226</v>
      </c>
      <c r="C128" s="24" t="s">
        <v>227</v>
      </c>
      <c r="D128" s="24" t="s">
        <v>228</v>
      </c>
      <c r="E128" s="24" t="s">
        <v>229</v>
      </c>
      <c r="F128" s="46">
        <v>6</v>
      </c>
    </row>
    <row r="129" spans="1:6" ht="15.75" thickBot="1">
      <c r="A129" s="41"/>
      <c r="B129" s="35" t="s">
        <v>160</v>
      </c>
      <c r="C129" s="47"/>
      <c r="D129" s="7"/>
      <c r="E129" s="7"/>
      <c r="F129" s="28">
        <f>SUM(F130+F132+F138+F140+F142+F146+F148+F151+F155)</f>
        <v>1167479</v>
      </c>
    </row>
    <row r="130" spans="1:6" ht="15">
      <c r="A130" s="55" t="s">
        <v>77</v>
      </c>
      <c r="B130" s="33" t="s">
        <v>34</v>
      </c>
      <c r="C130" s="12">
        <v>600</v>
      </c>
      <c r="D130" s="8"/>
      <c r="E130" s="8"/>
      <c r="F130" s="20">
        <f>SUM(F131)</f>
        <v>0</v>
      </c>
    </row>
    <row r="131" spans="1:6" ht="14.25">
      <c r="A131" s="51"/>
      <c r="B131" s="27" t="s">
        <v>35</v>
      </c>
      <c r="C131" s="11"/>
      <c r="D131" s="5" t="s">
        <v>105</v>
      </c>
      <c r="E131" s="5" t="s">
        <v>185</v>
      </c>
      <c r="F131" s="18">
        <v>0</v>
      </c>
    </row>
    <row r="132" spans="1:6" ht="15">
      <c r="A132" s="51" t="s">
        <v>83</v>
      </c>
      <c r="B132" s="37" t="s">
        <v>38</v>
      </c>
      <c r="C132" s="10" t="s">
        <v>89</v>
      </c>
      <c r="D132" s="11"/>
      <c r="E132" s="5"/>
      <c r="F132" s="17">
        <f>SUM(F133+F137)</f>
        <v>53000</v>
      </c>
    </row>
    <row r="133" spans="1:6" ht="15">
      <c r="A133" s="51"/>
      <c r="B133" s="30" t="s">
        <v>209</v>
      </c>
      <c r="C133" s="10"/>
      <c r="D133" s="14">
        <v>75020</v>
      </c>
      <c r="E133" s="5"/>
      <c r="F133" s="23">
        <f>SUM(F134:F136)</f>
        <v>35000</v>
      </c>
    </row>
    <row r="134" spans="1:6" ht="15">
      <c r="A134" s="51"/>
      <c r="B134" s="27"/>
      <c r="C134" s="10"/>
      <c r="D134" s="14"/>
      <c r="E134" s="5" t="s">
        <v>198</v>
      </c>
      <c r="F134" s="18">
        <v>0</v>
      </c>
    </row>
    <row r="135" spans="1:6" ht="15">
      <c r="A135" s="51"/>
      <c r="B135" s="27"/>
      <c r="C135" s="10"/>
      <c r="D135" s="14"/>
      <c r="E135" s="5" t="s">
        <v>185</v>
      </c>
      <c r="F135" s="18">
        <v>35000</v>
      </c>
    </row>
    <row r="136" spans="1:6" ht="15">
      <c r="A136" s="51"/>
      <c r="B136" s="27"/>
      <c r="C136" s="10"/>
      <c r="D136" s="14"/>
      <c r="E136" s="5" t="s">
        <v>152</v>
      </c>
      <c r="F136" s="18">
        <v>0</v>
      </c>
    </row>
    <row r="137" spans="1:6" ht="31.5" customHeight="1">
      <c r="A137" s="51"/>
      <c r="B137" s="27" t="s">
        <v>91</v>
      </c>
      <c r="C137" s="5"/>
      <c r="D137" s="5" t="s">
        <v>90</v>
      </c>
      <c r="E137" s="5" t="s">
        <v>151</v>
      </c>
      <c r="F137" s="18">
        <v>18000</v>
      </c>
    </row>
    <row r="138" spans="1:6" ht="30">
      <c r="A138" s="51" t="s">
        <v>84</v>
      </c>
      <c r="B138" s="26" t="s">
        <v>17</v>
      </c>
      <c r="C138" s="10" t="s">
        <v>93</v>
      </c>
      <c r="D138" s="10"/>
      <c r="E138" s="10"/>
      <c r="F138" s="17">
        <f>SUM(F139)</f>
        <v>0</v>
      </c>
    </row>
    <row r="139" spans="1:6" ht="28.5">
      <c r="A139" s="51"/>
      <c r="B139" s="27" t="s">
        <v>183</v>
      </c>
      <c r="C139" s="5"/>
      <c r="D139" s="5" t="s">
        <v>118</v>
      </c>
      <c r="E139" s="5" t="s">
        <v>152</v>
      </c>
      <c r="F139" s="18">
        <v>0</v>
      </c>
    </row>
    <row r="140" spans="1:6" ht="15">
      <c r="A140" s="51" t="s">
        <v>88</v>
      </c>
      <c r="B140" s="37" t="s">
        <v>24</v>
      </c>
      <c r="C140" s="10" t="s">
        <v>60</v>
      </c>
      <c r="D140" s="10"/>
      <c r="E140" s="10"/>
      <c r="F140" s="17">
        <f>SUM(F141)</f>
        <v>0</v>
      </c>
    </row>
    <row r="141" spans="1:6" ht="14.25">
      <c r="A141" s="51"/>
      <c r="B141" s="30" t="s">
        <v>96</v>
      </c>
      <c r="C141" s="5"/>
      <c r="D141" s="5" t="s">
        <v>63</v>
      </c>
      <c r="E141" s="5" t="s">
        <v>152</v>
      </c>
      <c r="F141" s="18">
        <v>0</v>
      </c>
    </row>
    <row r="142" spans="1:6" ht="15">
      <c r="A142" s="51" t="s">
        <v>92</v>
      </c>
      <c r="B142" s="37" t="s">
        <v>201</v>
      </c>
      <c r="C142" s="10" t="s">
        <v>199</v>
      </c>
      <c r="D142" s="16"/>
      <c r="E142" s="5"/>
      <c r="F142" s="17">
        <f>SUM(F143)</f>
        <v>0</v>
      </c>
    </row>
    <row r="143" spans="1:6" ht="15">
      <c r="A143" s="51"/>
      <c r="B143" s="30" t="s">
        <v>204</v>
      </c>
      <c r="C143" s="10"/>
      <c r="D143" s="5" t="s">
        <v>200</v>
      </c>
      <c r="E143" s="5"/>
      <c r="F143" s="18">
        <f>SUM(F144)</f>
        <v>0</v>
      </c>
    </row>
    <row r="144" spans="1:6" ht="15">
      <c r="A144" s="51"/>
      <c r="B144" s="30"/>
      <c r="C144" s="10"/>
      <c r="D144" s="5"/>
      <c r="E144" s="5" t="s">
        <v>202</v>
      </c>
      <c r="F144" s="18">
        <v>0</v>
      </c>
    </row>
    <row r="145" spans="1:6" ht="14.25">
      <c r="A145" s="51"/>
      <c r="B145" s="30"/>
      <c r="C145" s="5"/>
      <c r="D145" s="5"/>
      <c r="E145" s="5" t="s">
        <v>203</v>
      </c>
      <c r="F145" s="18">
        <v>0</v>
      </c>
    </row>
    <row r="146" spans="1:6" ht="15">
      <c r="A146" s="51" t="s">
        <v>95</v>
      </c>
      <c r="B146" s="37" t="s">
        <v>19</v>
      </c>
      <c r="C146" s="10" t="s">
        <v>71</v>
      </c>
      <c r="D146" s="10"/>
      <c r="E146" s="10"/>
      <c r="F146" s="17">
        <f>SUM(F147)</f>
        <v>0</v>
      </c>
    </row>
    <row r="147" spans="1:6" ht="14.25">
      <c r="A147" s="51"/>
      <c r="B147" s="30" t="s">
        <v>186</v>
      </c>
      <c r="C147" s="5"/>
      <c r="D147" s="5" t="s">
        <v>184</v>
      </c>
      <c r="E147" s="5" t="s">
        <v>185</v>
      </c>
      <c r="F147" s="18">
        <v>0</v>
      </c>
    </row>
    <row r="148" spans="1:6" ht="15">
      <c r="A148" s="51" t="s">
        <v>97</v>
      </c>
      <c r="B148" s="26" t="s">
        <v>173</v>
      </c>
      <c r="C148" s="10" t="s">
        <v>139</v>
      </c>
      <c r="D148" s="10"/>
      <c r="E148" s="10"/>
      <c r="F148" s="17">
        <f>SUM(F149:F150)</f>
        <v>1114479</v>
      </c>
    </row>
    <row r="149" spans="1:6" ht="14.25">
      <c r="A149" s="51"/>
      <c r="B149" s="30" t="s">
        <v>28</v>
      </c>
      <c r="C149" s="5"/>
      <c r="D149" s="5" t="s">
        <v>140</v>
      </c>
      <c r="E149" s="5" t="s">
        <v>182</v>
      </c>
      <c r="F149" s="18">
        <v>1056768</v>
      </c>
    </row>
    <row r="150" spans="1:6" ht="14.25">
      <c r="A150" s="51"/>
      <c r="B150" s="30" t="s">
        <v>30</v>
      </c>
      <c r="C150" s="5"/>
      <c r="D150" s="5" t="s">
        <v>142</v>
      </c>
      <c r="E150" s="5" t="s">
        <v>182</v>
      </c>
      <c r="F150" s="18">
        <v>57711</v>
      </c>
    </row>
    <row r="151" spans="1:6" ht="15">
      <c r="A151" s="51" t="s">
        <v>98</v>
      </c>
      <c r="B151" s="26" t="s">
        <v>31</v>
      </c>
      <c r="C151" s="10" t="s">
        <v>122</v>
      </c>
      <c r="D151" s="5"/>
      <c r="E151" s="5"/>
      <c r="F151" s="17">
        <f>SUM(F152)</f>
        <v>0</v>
      </c>
    </row>
    <row r="152" spans="1:6" ht="14.25">
      <c r="A152" s="51"/>
      <c r="B152" s="27" t="s">
        <v>205</v>
      </c>
      <c r="C152" s="5"/>
      <c r="D152" s="5" t="s">
        <v>123</v>
      </c>
      <c r="E152" s="5"/>
      <c r="F152" s="18">
        <f>SUM(F153:F154)</f>
        <v>0</v>
      </c>
    </row>
    <row r="153" spans="1:6" ht="14.25">
      <c r="A153" s="51"/>
      <c r="B153" s="27"/>
      <c r="C153" s="5"/>
      <c r="D153" s="5"/>
      <c r="E153" s="5" t="s">
        <v>202</v>
      </c>
      <c r="F153" s="18">
        <v>0</v>
      </c>
    </row>
    <row r="154" spans="1:6" ht="14.25">
      <c r="A154" s="51"/>
      <c r="B154" s="27"/>
      <c r="C154" s="5"/>
      <c r="D154" s="5"/>
      <c r="E154" s="5" t="s">
        <v>203</v>
      </c>
      <c r="F154" s="18">
        <v>0</v>
      </c>
    </row>
    <row r="155" spans="1:6" ht="15">
      <c r="A155" s="51" t="s">
        <v>103</v>
      </c>
      <c r="B155" s="26" t="s">
        <v>189</v>
      </c>
      <c r="C155" s="10" t="s">
        <v>187</v>
      </c>
      <c r="D155" s="10"/>
      <c r="E155" s="10"/>
      <c r="F155" s="17">
        <f>SUM(F156)</f>
        <v>0</v>
      </c>
    </row>
    <row r="156" spans="1:6" ht="15" thickBot="1">
      <c r="A156" s="52"/>
      <c r="B156" s="31" t="s">
        <v>190</v>
      </c>
      <c r="C156" s="9"/>
      <c r="D156" s="9" t="s">
        <v>188</v>
      </c>
      <c r="E156" s="9" t="s">
        <v>151</v>
      </c>
      <c r="F156" s="32">
        <v>0</v>
      </c>
    </row>
    <row r="157" spans="1:6" ht="15.75" thickBot="1">
      <c r="A157" s="41"/>
      <c r="B157" s="42" t="s">
        <v>128</v>
      </c>
      <c r="C157" s="7"/>
      <c r="D157" s="7"/>
      <c r="E157" s="7"/>
      <c r="F157" s="28">
        <f>SUM(F158+F162+F164+F166)</f>
        <v>1202860</v>
      </c>
    </row>
    <row r="158" spans="1:6" ht="15">
      <c r="A158" s="55" t="s">
        <v>106</v>
      </c>
      <c r="B158" s="40" t="s">
        <v>99</v>
      </c>
      <c r="C158" s="8" t="s">
        <v>101</v>
      </c>
      <c r="D158" s="8"/>
      <c r="E158" s="8"/>
      <c r="F158" s="20">
        <f>SUM(F159)</f>
        <v>157000</v>
      </c>
    </row>
    <row r="159" spans="1:6" ht="15">
      <c r="A159" s="51"/>
      <c r="B159" s="30" t="s">
        <v>100</v>
      </c>
      <c r="C159" s="10"/>
      <c r="D159" s="5" t="s">
        <v>102</v>
      </c>
      <c r="E159" s="10"/>
      <c r="F159" s="18">
        <f>SUM(F160:F161)</f>
        <v>157000</v>
      </c>
    </row>
    <row r="160" spans="1:6" ht="15">
      <c r="A160" s="51"/>
      <c r="B160" s="30" t="s">
        <v>169</v>
      </c>
      <c r="C160" s="10"/>
      <c r="D160" s="16"/>
      <c r="E160" s="5" t="s">
        <v>161</v>
      </c>
      <c r="F160" s="18">
        <v>0</v>
      </c>
    </row>
    <row r="161" spans="1:6" ht="28.5">
      <c r="A161" s="51"/>
      <c r="B161" s="38" t="s">
        <v>194</v>
      </c>
      <c r="C161" s="5"/>
      <c r="D161" s="16"/>
      <c r="E161" s="5" t="s">
        <v>153</v>
      </c>
      <c r="F161" s="18">
        <v>157000</v>
      </c>
    </row>
    <row r="162" spans="1:6" ht="15">
      <c r="A162" s="51" t="s">
        <v>108</v>
      </c>
      <c r="B162" s="37" t="s">
        <v>38</v>
      </c>
      <c r="C162" s="10" t="s">
        <v>89</v>
      </c>
      <c r="D162" s="11"/>
      <c r="E162" s="5"/>
      <c r="F162" s="25">
        <f>SUM(F163)</f>
        <v>1015860</v>
      </c>
    </row>
    <row r="163" spans="1:6" ht="15">
      <c r="A163" s="51"/>
      <c r="B163" s="30" t="s">
        <v>209</v>
      </c>
      <c r="C163" s="10"/>
      <c r="D163" s="14">
        <v>75020</v>
      </c>
      <c r="E163" s="5" t="s">
        <v>220</v>
      </c>
      <c r="F163" s="18">
        <v>1015860</v>
      </c>
    </row>
    <row r="164" spans="1:6" ht="29.25" customHeight="1">
      <c r="A164" s="51" t="s">
        <v>192</v>
      </c>
      <c r="B164" s="26" t="s">
        <v>15</v>
      </c>
      <c r="C164" s="10" t="s">
        <v>93</v>
      </c>
      <c r="D164" s="10"/>
      <c r="E164" s="10"/>
      <c r="F164" s="17">
        <f>SUM(F165)</f>
        <v>5000</v>
      </c>
    </row>
    <row r="165" spans="1:6" ht="14.25">
      <c r="A165" s="51"/>
      <c r="B165" s="30" t="s">
        <v>222</v>
      </c>
      <c r="C165" s="5"/>
      <c r="D165" s="5" t="s">
        <v>94</v>
      </c>
      <c r="E165" s="5" t="s">
        <v>154</v>
      </c>
      <c r="F165" s="18">
        <v>5000</v>
      </c>
    </row>
    <row r="166" spans="1:6" ht="15">
      <c r="A166" s="51" t="s">
        <v>219</v>
      </c>
      <c r="B166" s="37" t="s">
        <v>24</v>
      </c>
      <c r="C166" s="10" t="s">
        <v>60</v>
      </c>
      <c r="D166" s="10"/>
      <c r="E166" s="10"/>
      <c r="F166" s="17">
        <f>SUM(F167)</f>
        <v>25000</v>
      </c>
    </row>
    <row r="167" spans="1:6" ht="15">
      <c r="A167" s="51"/>
      <c r="B167" s="39" t="s">
        <v>58</v>
      </c>
      <c r="C167" s="36"/>
      <c r="D167" s="22" t="s">
        <v>61</v>
      </c>
      <c r="E167" s="10"/>
      <c r="F167" s="23">
        <f>SUM(F168)</f>
        <v>25000</v>
      </c>
    </row>
    <row r="168" spans="1:6" ht="28.5">
      <c r="A168" s="51"/>
      <c r="B168" s="27" t="s">
        <v>221</v>
      </c>
      <c r="C168" s="16"/>
      <c r="D168" s="16"/>
      <c r="E168" s="22" t="s">
        <v>154</v>
      </c>
      <c r="F168" s="23">
        <v>25000</v>
      </c>
    </row>
    <row r="169" spans="1:6" ht="15">
      <c r="A169" s="51"/>
      <c r="B169" s="30" t="s">
        <v>62</v>
      </c>
      <c r="C169" s="10"/>
      <c r="D169" s="5" t="s">
        <v>63</v>
      </c>
      <c r="E169" s="10"/>
      <c r="F169" s="18">
        <v>0</v>
      </c>
    </row>
    <row r="170" spans="1:6" ht="14.25">
      <c r="A170" s="51"/>
      <c r="B170" s="30" t="s">
        <v>171</v>
      </c>
      <c r="C170" s="5"/>
      <c r="D170" s="11"/>
      <c r="E170" s="5" t="s">
        <v>155</v>
      </c>
      <c r="F170" s="18">
        <v>0</v>
      </c>
    </row>
    <row r="171" spans="1:6" ht="29.25" thickBot="1">
      <c r="A171" s="52"/>
      <c r="B171" s="31" t="s">
        <v>170</v>
      </c>
      <c r="C171" s="9"/>
      <c r="D171" s="9" t="s">
        <v>65</v>
      </c>
      <c r="E171" s="21">
        <v>6260</v>
      </c>
      <c r="F171" s="32">
        <v>0</v>
      </c>
    </row>
    <row r="172" spans="1:6" ht="15.75" thickBot="1">
      <c r="A172" s="41"/>
      <c r="B172" s="42" t="s">
        <v>109</v>
      </c>
      <c r="C172" s="43"/>
      <c r="D172" s="43"/>
      <c r="E172" s="43"/>
      <c r="F172" s="28">
        <f>SUM(F11+F39+F43+F122+F129+F157)</f>
        <v>54223089</v>
      </c>
    </row>
    <row r="196" spans="2:5" ht="14.25">
      <c r="B196" s="3"/>
      <c r="C196" s="3"/>
      <c r="D196" s="3"/>
      <c r="E196" s="3"/>
    </row>
    <row r="197" spans="2:5" ht="14.25">
      <c r="B197" s="3"/>
      <c r="C197" s="3"/>
      <c r="D197" s="3"/>
      <c r="E197" s="3"/>
    </row>
    <row r="198" spans="2:5" ht="14.25">
      <c r="B198" s="3"/>
      <c r="C198" s="3"/>
      <c r="D198" s="3"/>
      <c r="E198" s="3"/>
    </row>
    <row r="199" spans="2:5" ht="14.25">
      <c r="B199" s="3"/>
      <c r="C199" s="3"/>
      <c r="D199" s="3"/>
      <c r="E199" s="3"/>
    </row>
    <row r="200" spans="2:5" ht="14.25">
      <c r="B200" s="3"/>
      <c r="C200" s="3"/>
      <c r="D200" s="3"/>
      <c r="E200" s="3"/>
    </row>
    <row r="201" spans="2:5" ht="14.25">
      <c r="B201" s="3"/>
      <c r="C201" s="3"/>
      <c r="D201" s="3"/>
      <c r="E201" s="3"/>
    </row>
    <row r="202" spans="2:5" ht="14.25">
      <c r="B202" s="3"/>
      <c r="C202" s="3"/>
      <c r="D202" s="3"/>
      <c r="E202" s="3"/>
    </row>
    <row r="203" spans="2:5" ht="14.25">
      <c r="B203" s="3"/>
      <c r="C203" s="3"/>
      <c r="D203" s="3"/>
      <c r="E203" s="3"/>
    </row>
    <row r="204" spans="2:5" ht="14.25">
      <c r="B204" s="3"/>
      <c r="C204" s="3"/>
      <c r="D204" s="3"/>
      <c r="E204" s="3"/>
    </row>
    <row r="205" spans="2:5" ht="14.25">
      <c r="B205" s="3"/>
      <c r="C205" s="3"/>
      <c r="D205" s="3"/>
      <c r="E205" s="3"/>
    </row>
    <row r="206" spans="2:5" ht="14.25">
      <c r="B206" s="3"/>
      <c r="C206" s="3"/>
      <c r="D206" s="3"/>
      <c r="E206" s="3"/>
    </row>
    <row r="207" spans="2:5" ht="14.25">
      <c r="B207" s="3"/>
      <c r="C207" s="3"/>
      <c r="D207" s="3"/>
      <c r="E207" s="3"/>
    </row>
    <row r="208" spans="2:5" ht="14.25">
      <c r="B208" s="3"/>
      <c r="C208" s="3"/>
      <c r="D208" s="3"/>
      <c r="E208" s="3"/>
    </row>
    <row r="209" spans="2:5" ht="14.25">
      <c r="B209" s="3"/>
      <c r="C209" s="3"/>
      <c r="D209" s="3"/>
      <c r="E209" s="3"/>
    </row>
    <row r="210" spans="2:5" ht="14.25">
      <c r="B210" s="3"/>
      <c r="C210" s="3"/>
      <c r="D210" s="3"/>
      <c r="E210" s="3"/>
    </row>
    <row r="211" spans="2:5" ht="14.25">
      <c r="B211" s="3"/>
      <c r="C211" s="3"/>
      <c r="D211" s="3"/>
      <c r="E211" s="3"/>
    </row>
  </sheetData>
  <mergeCells count="39">
    <mergeCell ref="F8:F9"/>
    <mergeCell ref="A50:A55"/>
    <mergeCell ref="A30:A34"/>
    <mergeCell ref="A35:A36"/>
    <mergeCell ref="A16:A21"/>
    <mergeCell ref="A44:A49"/>
    <mergeCell ref="A25:A29"/>
    <mergeCell ref="A56:A63"/>
    <mergeCell ref="A71:A86"/>
    <mergeCell ref="E8:E9"/>
    <mergeCell ref="D8:D9"/>
    <mergeCell ref="A12:A13"/>
    <mergeCell ref="A14:A15"/>
    <mergeCell ref="A40:A41"/>
    <mergeCell ref="A37:A38"/>
    <mergeCell ref="A8:A9"/>
    <mergeCell ref="A166:A171"/>
    <mergeCell ref="A158:A161"/>
    <mergeCell ref="A155:A156"/>
    <mergeCell ref="A140:A141"/>
    <mergeCell ref="A146:A147"/>
    <mergeCell ref="A148:A150"/>
    <mergeCell ref="A164:A165"/>
    <mergeCell ref="A142:A145"/>
    <mergeCell ref="A162:A163"/>
    <mergeCell ref="A132:A137"/>
    <mergeCell ref="A123:A127"/>
    <mergeCell ref="A130:A131"/>
    <mergeCell ref="A138:A139"/>
    <mergeCell ref="A120:A121"/>
    <mergeCell ref="A151:A154"/>
    <mergeCell ref="B8:B9"/>
    <mergeCell ref="C8:C9"/>
    <mergeCell ref="A68:A70"/>
    <mergeCell ref="A22:A24"/>
    <mergeCell ref="A105:A107"/>
    <mergeCell ref="A108:A119"/>
    <mergeCell ref="A88:A104"/>
    <mergeCell ref="A64:A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&amp;CStrona &amp;P</oddFooter>
  </headerFooter>
  <rowBreaks count="3" manualBreakCount="3">
    <brk id="41" max="5" man="1"/>
    <brk id="86" max="255" man="1"/>
    <brk id="1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Budżet</cp:lastModifiedBy>
  <cp:lastPrinted>2005-12-30T08:25:17Z</cp:lastPrinted>
  <dcterms:created xsi:type="dcterms:W3CDTF">2003-09-23T06:48:39Z</dcterms:created>
  <dcterms:modified xsi:type="dcterms:W3CDTF">2005-12-30T08:25:19Z</dcterms:modified>
  <cp:category/>
  <cp:version/>
  <cp:contentType/>
  <cp:contentStatus/>
</cp:coreProperties>
</file>