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'Arkusz1'!$A$1:$G$185</definedName>
  </definedNames>
  <calcPr fullCalcOnLoad="1"/>
</workbook>
</file>

<file path=xl/sharedStrings.xml><?xml version="1.0" encoding="utf-8"?>
<sst xmlns="http://schemas.openxmlformats.org/spreadsheetml/2006/main" count="427" uniqueCount="243">
  <si>
    <t>L.p.</t>
  </si>
  <si>
    <t>Treść</t>
  </si>
  <si>
    <t xml:space="preserve">Dział </t>
  </si>
  <si>
    <t>Rozdział</t>
  </si>
  <si>
    <t>§</t>
  </si>
  <si>
    <t>I. Dotacje celowe otrzymane z budżetu państwa na zadania bieżące z zakresu administracji rządowej oraz inne zadania zlecone ustawami realizowane przez powiat ogółem, w tym: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</si>
  <si>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</si>
  <si>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</si>
  <si>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</si>
  <si>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</si>
  <si>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</si>
  <si>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</si>
  <si>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</si>
  <si>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Parce geodezyjne i kartograficzne (nieinwestycyjne)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</si>
  <si>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</si>
  <si>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</si>
  <si>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</si>
  <si>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</si>
  <si>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</si>
  <si>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</si>
  <si>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</si>
  <si>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</si>
  <si>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</si>
  <si>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Powiatowe centra pomocy rodzinie</t>
  </si>
  <si>
    <t>Powiatowe urzędy pracy</t>
  </si>
  <si>
    <t>8.</t>
  </si>
  <si>
    <t>Oświata i wychowanie</t>
  </si>
  <si>
    <t>Pozostała działalność</t>
  </si>
  <si>
    <t>9.</t>
  </si>
  <si>
    <t>Szpitale ogólne</t>
  </si>
  <si>
    <t>10.</t>
  </si>
  <si>
    <t>Placówki opiekuńczo-wychowawcze</t>
  </si>
  <si>
    <t>Domy pomocy społecznej</t>
  </si>
  <si>
    <t>Rodziny zastępcze</t>
  </si>
  <si>
    <t>Edukacyjna opieka wychowawcza</t>
  </si>
  <si>
    <t>Pomoc materialne dla uczniów</t>
  </si>
  <si>
    <t>Kultura i ochrona dziedzictwa narodowego</t>
  </si>
  <si>
    <t>Muzea</t>
  </si>
  <si>
    <t>13.</t>
  </si>
  <si>
    <t>12.</t>
  </si>
  <si>
    <t>Transport i łączność</t>
  </si>
  <si>
    <t>Drogi publiczne powiatowe</t>
  </si>
  <si>
    <t>14.</t>
  </si>
  <si>
    <t>15.</t>
  </si>
  <si>
    <t>Administracja publiczna</t>
  </si>
  <si>
    <t>Starostwo powiatowe</t>
  </si>
  <si>
    <t>opłaty komunikacyjne</t>
  </si>
  <si>
    <t>16.</t>
  </si>
  <si>
    <t>- wpływy z różnych opłat</t>
  </si>
  <si>
    <t>010</t>
  </si>
  <si>
    <t>- domy dziecka</t>
  </si>
  <si>
    <t>- bezrobotni</t>
  </si>
  <si>
    <t>- Straż</t>
  </si>
  <si>
    <t>- wpływy z różnych dochodów</t>
  </si>
  <si>
    <t>- dochody z majątku powiatu</t>
  </si>
  <si>
    <t>- wpłaty z odpłatnego nabycia prawa włas. nier.</t>
  </si>
  <si>
    <t>- wpływy z usług</t>
  </si>
  <si>
    <t>- wpływy ze sprzed. wyr. i skł. majątkowych</t>
  </si>
  <si>
    <t>- odsetki od środków na rachunku bankowym</t>
  </si>
  <si>
    <t>756</t>
  </si>
  <si>
    <t>Udziały powiatów w podatkach stanowiących dochodów budżetu państwa</t>
  </si>
  <si>
    <t xml:space="preserve">Dochody od osób prawnych, od osób fizycznych i od innych jednostek nie posiadających osobowości prawnej </t>
  </si>
  <si>
    <t>75622</t>
  </si>
  <si>
    <t>17.</t>
  </si>
  <si>
    <t>Różne rozliczenia</t>
  </si>
  <si>
    <t>758</t>
  </si>
  <si>
    <t>75814</t>
  </si>
  <si>
    <t>Różne rozliczenia finansowe</t>
  </si>
  <si>
    <t>18.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</si>
  <si>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</si>
  <si>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</si>
  <si>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</si>
  <si>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</si>
  <si>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</si>
  <si>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</si>
  <si>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</si>
  <si>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</si>
  <si>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- wpływy ze sprzedaży wyr. i skł. majątkowych</t>
  </si>
  <si>
    <t>- odsetki od rachunku bankowego</t>
  </si>
  <si>
    <t>Ośrodki szkolenia, dokształcania i dosk. kadr</t>
  </si>
  <si>
    <t>80142</t>
  </si>
  <si>
    <t>Komisje egzaminacyjne</t>
  </si>
  <si>
    <t>80145</t>
  </si>
  <si>
    <t>Gospodarstwa pomocnicze</t>
  </si>
  <si>
    <t>80197</t>
  </si>
  <si>
    <t>- wpłwy do budżetu cześci zysku gosp. pom.</t>
  </si>
  <si>
    <t>19.</t>
  </si>
  <si>
    <t>851</t>
  </si>
  <si>
    <t>Szpitalne ogólne</t>
  </si>
  <si>
    <t>85111</t>
  </si>
  <si>
    <t>20.</t>
  </si>
  <si>
    <t>Specjalne ośrodki szkolno-wychowawcze</t>
  </si>
  <si>
    <t>Poradnie psychologiczno-pedagogiczne oraz inne poradnie specjalistyczne</t>
  </si>
  <si>
    <t>85406</t>
  </si>
  <si>
    <t>85410</t>
  </si>
  <si>
    <t>Internaty i bursy szkolne</t>
  </si>
  <si>
    <t>21.</t>
  </si>
  <si>
    <t>Placówki opiekuńczo-ychowawcze</t>
  </si>
  <si>
    <t>853</t>
  </si>
  <si>
    <t>- odpłatnośc za pobyt</t>
  </si>
  <si>
    <t>85324</t>
  </si>
  <si>
    <t>Państwowy Fundusz Rehabilitacji Osób Niepełnosprawnych</t>
  </si>
  <si>
    <t>- 2% prowizji z tytułu obsługi funduszu</t>
  </si>
  <si>
    <t>22.</t>
  </si>
  <si>
    <t>Gospodarka komunalna i ochrona środowiska</t>
  </si>
  <si>
    <t xml:space="preserve">Fundusz Ochrony Środowiska i Gospodarki Wodnej </t>
  </si>
  <si>
    <t>900</t>
  </si>
  <si>
    <t>90011</t>
  </si>
  <si>
    <t>23.</t>
  </si>
  <si>
    <t>Część oświatowa subwencji ogólnej dla jednostek samorządu terytorialnego</t>
  </si>
  <si>
    <t>75801</t>
  </si>
  <si>
    <t>75803</t>
  </si>
  <si>
    <t>75806</t>
  </si>
  <si>
    <t>24.</t>
  </si>
  <si>
    <t>750</t>
  </si>
  <si>
    <t>75045</t>
  </si>
  <si>
    <t>Komisje poborowe (porozumienie z Opolskim Urzędem Wojewódzkim)</t>
  </si>
  <si>
    <t>25.</t>
  </si>
  <si>
    <t>Obrona cywilna</t>
  </si>
  <si>
    <t>754</t>
  </si>
  <si>
    <t>75414</t>
  </si>
  <si>
    <t>26.</t>
  </si>
  <si>
    <t>(porozumienie z Gminą Grodków)</t>
  </si>
  <si>
    <t xml:space="preserve">Szkoły zawodowe </t>
  </si>
  <si>
    <t>27.</t>
  </si>
  <si>
    <t>(porozumienie z Opolskim Urzędem Wojewódzkim)</t>
  </si>
  <si>
    <t>85395</t>
  </si>
  <si>
    <t>28.</t>
  </si>
  <si>
    <t>Leśnictwo</t>
  </si>
  <si>
    <t xml:space="preserve">Nadzór nad gospodarką leśną </t>
  </si>
  <si>
    <t>020</t>
  </si>
  <si>
    <t>02002</t>
  </si>
  <si>
    <t>29.</t>
  </si>
  <si>
    <t>600</t>
  </si>
  <si>
    <t>60014</t>
  </si>
  <si>
    <t>30.</t>
  </si>
  <si>
    <t>75020</t>
  </si>
  <si>
    <t>31.</t>
  </si>
  <si>
    <t>OGÓŁEM:</t>
  </si>
  <si>
    <t>11.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</si>
  <si>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</si>
  <si>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</si>
  <si>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</si>
  <si>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</si>
  <si>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</si>
  <si>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</si>
  <si>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</si>
  <si>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</si>
  <si>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</si>
  <si>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</si>
  <si>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85333</t>
  </si>
  <si>
    <t>80195</t>
  </si>
  <si>
    <t>854</t>
  </si>
  <si>
    <t>85415</t>
  </si>
  <si>
    <t>85495</t>
  </si>
  <si>
    <t>921</t>
  </si>
  <si>
    <t>92118</t>
  </si>
  <si>
    <t>III. Dochody własne, w tym:</t>
  </si>
  <si>
    <t>II. Dotacje celowe otrzymane z budżetu państwa na realizację bieżących zadań własnych powiatu, w tym:</t>
  </si>
  <si>
    <t>85403</t>
  </si>
  <si>
    <t>IV. Subwencja ogólna, w tym:</t>
  </si>
  <si>
    <t>VI. Środki pozabudżetowe, w tym:</t>
  </si>
  <si>
    <t>4.</t>
  </si>
  <si>
    <t>Urzędy wojewódzkie</t>
  </si>
  <si>
    <t>Komisje poborowe</t>
  </si>
  <si>
    <t>75011</t>
  </si>
  <si>
    <t>Plan na 2004r.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</si>
  <si>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</si>
  <si>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</si>
  <si>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</si>
  <si>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</si>
  <si>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</si>
  <si>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</si>
  <si>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</si>
  <si>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</si>
  <si>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</si>
  <si>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Zespoły do spraw orzek. o stopniu niepełnospr.</t>
  </si>
  <si>
    <t>32.</t>
  </si>
  <si>
    <t>85204</t>
  </si>
  <si>
    <t>33.</t>
  </si>
  <si>
    <t>2110</t>
  </si>
  <si>
    <t>6410</t>
  </si>
  <si>
    <t>2130</t>
  </si>
  <si>
    <t>0470</t>
  </si>
  <si>
    <t>0770</t>
  </si>
  <si>
    <t>0420</t>
  </si>
  <si>
    <t>0010</t>
  </si>
  <si>
    <t>2380</t>
  </si>
  <si>
    <t>2920</t>
  </si>
  <si>
    <t>2120</t>
  </si>
  <si>
    <t>2310</t>
  </si>
  <si>
    <t>6610</t>
  </si>
  <si>
    <t>2460</t>
  </si>
  <si>
    <t>6260</t>
  </si>
  <si>
    <t>6290</t>
  </si>
  <si>
    <t>85412</t>
  </si>
  <si>
    <t>Kolonie i obozy oraz inne formy wypoczynku dzieci i młodzieży szkolnej, a także szkolenia młodzieży</t>
  </si>
  <si>
    <t>34.</t>
  </si>
  <si>
    <t>2</t>
  </si>
  <si>
    <t>3</t>
  </si>
  <si>
    <t>4</t>
  </si>
  <si>
    <t>5</t>
  </si>
  <si>
    <t>85216</t>
  </si>
  <si>
    <t>85218</t>
  </si>
  <si>
    <t>35.</t>
  </si>
  <si>
    <t>Prace geodezyjno-urządzeniowe na potrzeby             rolnictwa</t>
  </si>
  <si>
    <t>Część wyrównawcza subwencji ogólnej dla                powiatów</t>
  </si>
  <si>
    <t>Opieka społeczna/Pomoc społeczna</t>
  </si>
  <si>
    <t>Opieka społeczna/Pozostałe zadania w zakresie polityki społecznej</t>
  </si>
  <si>
    <t>- grzywny i inne kary pieniężne od osób prawnych i innych jednostek organizacyjnych</t>
  </si>
  <si>
    <t>0580</t>
  </si>
  <si>
    <t>Szkolne schroniska młodzieżowe</t>
  </si>
  <si>
    <t>85417</t>
  </si>
  <si>
    <t>6430</t>
  </si>
  <si>
    <t>V. Porozumienia i umowy, w tym:</t>
  </si>
  <si>
    <t>2330</t>
  </si>
  <si>
    <t>92105</t>
  </si>
  <si>
    <t>Pozostałe zadania w zakresie kultury</t>
  </si>
  <si>
    <t>2440</t>
  </si>
  <si>
    <t>75832</t>
  </si>
  <si>
    <t>85295</t>
  </si>
  <si>
    <t>- 5% doch. z tyt. obsługi zadań z zakresu adm. rząd.</t>
  </si>
  <si>
    <t>2360</t>
  </si>
  <si>
    <t>0020</t>
  </si>
  <si>
    <t>- podatek dochodowy od osób prawnych (1,40%)</t>
  </si>
  <si>
    <t>Zespół Szkół Rolniczych w Grodkowie</t>
  </si>
  <si>
    <t>Licea ogólnokształcące - środki z MENiS</t>
  </si>
  <si>
    <t>ZSE i I LO Brzeg</t>
  </si>
  <si>
    <t>- podatek dochodowy od osób fizycznych (8,42%)</t>
  </si>
  <si>
    <t xml:space="preserve">Część równoważąca subwencji ogólnej dla powiatu </t>
  </si>
  <si>
    <t>Część drogowa subwencji ogólnej dla powiatów i województw</t>
  </si>
  <si>
    <t>- dochody z najmu i dzierż. skł. maj. j.s.t.</t>
  </si>
  <si>
    <t>- dochody z najmu i dzerż. skł. maj. j.s.t.</t>
  </si>
  <si>
    <t xml:space="preserve">                                         Plan dochodów budżetowych na 2004r.</t>
  </si>
  <si>
    <t>Załącznik nr 1</t>
  </si>
  <si>
    <t>- 5% doch. z tyt. obsługi zadań z zakresu adm. rząd.                       - 25% doch. z tyt. gospodar. mieniem Skarbu Państwa</t>
  </si>
  <si>
    <t>Zasiłki rodzinne, pielęgnacyjne i wychowawcze,                 w tym:</t>
  </si>
  <si>
    <t>36.</t>
  </si>
  <si>
    <t>37.</t>
  </si>
  <si>
    <t>38.</t>
  </si>
  <si>
    <t xml:space="preserve">           Rady Powiatu Brzeskiego</t>
  </si>
  <si>
    <t>z dnia 29.12.2003r.</t>
  </si>
  <si>
    <t xml:space="preserve">       do uchwaly nr XIV/120/2003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</si>
</sst>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49" fontId="4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/>
    </xf>
    <xf numFmtId="49" fontId="4" fillId="0" borderId="6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4" fillId="0" borderId="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wrapText="1"/>
    </xf>
    <xf numFmtId="49" fontId="3" fillId="0" borderId="7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49" fontId="4" fillId="0" borderId="9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4"/>
  <sheetViews>
    <sheetView tabSelected="1" view="pageBreakPreview" zoomScale="60" zoomScaleNormal="75" workbookViewId="0" topLeftCell="A1">
      <selection activeCell="C3" sqref="C3"/>
    </sheetView>
  </sheetViews>
  <sheetFormatPr defaultColWidth="9.00390625" defaultRowHeight="12.75"/>
  <cols>
    <col min="1" max="1" width="8.00390625" style="1" customWidth="1"/>
    <col min="2" max="2" width="5.875" style="1" bestFit="1" customWidth="1"/>
    <col min="3" max="3" width="54.375" style="1" customWidth="1"/>
    <col min="4" max="4" width="7.125" style="1" customWidth="1"/>
    <col min="5" max="5" width="11.125" style="1" customWidth="1"/>
    <col min="6" max="6" width="6.75390625" style="1" customWidth="1"/>
    <col min="7" max="7" width="17.25390625" style="1" bestFit="1" customWidth="1"/>
    <col min="8" max="16384" width="9.125" style="1" customWidth="1"/>
  </cols>
  <sheetData>
    <row r="1" ht="18.75" customHeight="1">
      <c r="F1" s="1" t="s">
        <v>234</v>
      </c>
    </row>
    <row r="2" ht="18.75" customHeight="1">
      <c r="E2" s="1" t="s">
        <v>242</v>
      </c>
    </row>
    <row r="3" ht="18.75" customHeight="1">
      <c r="E3" s="1" t="s">
        <v>240</v>
      </c>
    </row>
    <row r="4" ht="18.75" customHeight="1">
      <c r="F4" s="1" t="s">
        <v>241</v>
      </c>
    </row>
    <row r="5" ht="18.75" customHeight="1">
      <c r="C5" s="41" t="s">
        <v>233</v>
      </c>
    </row>
    <row r="6" ht="14.25" customHeight="1" thickBot="1"/>
    <row r="7" spans="2:8" ht="30" customHeight="1">
      <c r="B7" s="53" t="s">
        <v>0</v>
      </c>
      <c r="C7" s="57" t="s">
        <v>1</v>
      </c>
      <c r="D7" s="53" t="s">
        <v>2</v>
      </c>
      <c r="E7" s="53" t="s">
        <v>3</v>
      </c>
      <c r="F7" s="53" t="s">
        <v>4</v>
      </c>
      <c r="G7" s="55" t="s">
        <v>166</v>
      </c>
      <c r="H7" s="3"/>
    </row>
    <row r="8" spans="2:8" ht="20.25" customHeight="1" thickBot="1">
      <c r="B8" s="56"/>
      <c r="C8" s="58"/>
      <c r="D8" s="54"/>
      <c r="E8" s="54"/>
      <c r="F8" s="54"/>
      <c r="G8" s="54"/>
      <c r="H8" s="3"/>
    </row>
    <row r="9" spans="2:8" ht="15.75" customHeight="1" thickBot="1">
      <c r="B9" s="4">
        <v>1</v>
      </c>
      <c r="C9" s="2">
        <v>2</v>
      </c>
      <c r="D9" s="4">
        <v>3</v>
      </c>
      <c r="E9" s="4">
        <v>4</v>
      </c>
      <c r="F9" s="4">
        <v>5</v>
      </c>
      <c r="G9" s="4">
        <v>6</v>
      </c>
      <c r="H9" s="3"/>
    </row>
    <row r="10" spans="2:8" ht="60" customHeight="1">
      <c r="B10" s="5"/>
      <c r="C10" s="6" t="s">
        <v>5</v>
      </c>
      <c r="D10" s="19"/>
      <c r="E10" s="19"/>
      <c r="F10" s="19"/>
      <c r="G10" s="26">
        <f>SUM(G11+G13+G15+G21+G24+G26+G30+G34)</f>
        <v>6613964</v>
      </c>
      <c r="H10" s="3"/>
    </row>
    <row r="11" spans="2:8" ht="15">
      <c r="B11" s="49" t="s">
        <v>6</v>
      </c>
      <c r="C11" s="8" t="s">
        <v>7</v>
      </c>
      <c r="D11" s="22" t="s">
        <v>49</v>
      </c>
      <c r="E11" s="22"/>
      <c r="F11" s="22"/>
      <c r="G11" s="24">
        <f>SUM(G12)</f>
        <v>24000</v>
      </c>
      <c r="H11" s="3"/>
    </row>
    <row r="12" spans="2:8" ht="28.5" customHeight="1">
      <c r="B12" s="52"/>
      <c r="C12" s="10" t="s">
        <v>205</v>
      </c>
      <c r="D12" s="20"/>
      <c r="E12" s="20" t="s">
        <v>140</v>
      </c>
      <c r="F12" s="20" t="s">
        <v>180</v>
      </c>
      <c r="G12" s="25">
        <v>24000</v>
      </c>
      <c r="H12" s="3"/>
    </row>
    <row r="13" spans="2:8" ht="15">
      <c r="B13" s="49" t="s">
        <v>8</v>
      </c>
      <c r="C13" s="8" t="s">
        <v>9</v>
      </c>
      <c r="D13" s="22" t="s">
        <v>141</v>
      </c>
      <c r="E13" s="22"/>
      <c r="F13" s="22"/>
      <c r="G13" s="24">
        <f>SUM(G14)</f>
        <v>25000</v>
      </c>
      <c r="H13" s="3"/>
    </row>
    <row r="14" spans="2:8" ht="15.75" customHeight="1">
      <c r="B14" s="50"/>
      <c r="C14" s="10" t="s">
        <v>10</v>
      </c>
      <c r="D14" s="20"/>
      <c r="E14" s="20" t="s">
        <v>142</v>
      </c>
      <c r="F14" s="20" t="s">
        <v>180</v>
      </c>
      <c r="G14" s="25">
        <v>25000</v>
      </c>
      <c r="H14" s="3"/>
    </row>
    <row r="15" spans="2:8" ht="15">
      <c r="B15" s="49" t="s">
        <v>11</v>
      </c>
      <c r="C15" s="8" t="s">
        <v>12</v>
      </c>
      <c r="D15" s="22" t="s">
        <v>143</v>
      </c>
      <c r="E15" s="22"/>
      <c r="F15" s="22"/>
      <c r="G15" s="24">
        <f>SUM(G16:G18)</f>
        <v>237000</v>
      </c>
      <c r="H15" s="3"/>
    </row>
    <row r="16" spans="2:8" ht="15" customHeight="1">
      <c r="B16" s="52"/>
      <c r="C16" s="10" t="s">
        <v>13</v>
      </c>
      <c r="D16" s="20"/>
      <c r="E16" s="20" t="s">
        <v>144</v>
      </c>
      <c r="F16" s="20" t="s">
        <v>180</v>
      </c>
      <c r="G16" s="25">
        <v>105000</v>
      </c>
      <c r="H16" s="3"/>
    </row>
    <row r="17" spans="2:8" ht="14.25" customHeight="1">
      <c r="B17" s="52"/>
      <c r="C17" s="10" t="s">
        <v>14</v>
      </c>
      <c r="D17" s="20"/>
      <c r="E17" s="20" t="s">
        <v>145</v>
      </c>
      <c r="F17" s="20" t="s">
        <v>180</v>
      </c>
      <c r="G17" s="25">
        <v>15000</v>
      </c>
      <c r="H17" s="3"/>
    </row>
    <row r="18" spans="2:8" ht="14.25">
      <c r="B18" s="52"/>
      <c r="C18" s="11" t="s">
        <v>15</v>
      </c>
      <c r="D18" s="7"/>
      <c r="E18" s="20" t="s">
        <v>146</v>
      </c>
      <c r="G18" s="25">
        <f>SUM(G19+G20)</f>
        <v>117000</v>
      </c>
      <c r="H18" s="3"/>
    </row>
    <row r="19" spans="2:8" ht="14.25">
      <c r="B19" s="52"/>
      <c r="C19" s="11"/>
      <c r="D19" s="20"/>
      <c r="E19" s="7"/>
      <c r="F19" s="20" t="s">
        <v>180</v>
      </c>
      <c r="G19" s="25">
        <v>104000</v>
      </c>
      <c r="H19" s="3"/>
    </row>
    <row r="20" spans="2:8" ht="14.25">
      <c r="B20" s="50"/>
      <c r="C20" s="11"/>
      <c r="D20" s="20"/>
      <c r="E20" s="20"/>
      <c r="F20" s="20" t="s">
        <v>181</v>
      </c>
      <c r="G20" s="25">
        <v>13000</v>
      </c>
      <c r="H20" s="3"/>
    </row>
    <row r="21" spans="2:8" ht="15">
      <c r="B21" s="49" t="s">
        <v>162</v>
      </c>
      <c r="C21" s="15" t="s">
        <v>44</v>
      </c>
      <c r="D21" s="22" t="s">
        <v>114</v>
      </c>
      <c r="E21" s="22"/>
      <c r="F21" s="22"/>
      <c r="G21" s="24">
        <f>SUM(G22:G23)</f>
        <v>216964</v>
      </c>
      <c r="H21" s="3"/>
    </row>
    <row r="22" spans="2:8" ht="14.25">
      <c r="B22" s="52"/>
      <c r="C22" s="9" t="s">
        <v>163</v>
      </c>
      <c r="D22" s="20"/>
      <c r="E22" s="20" t="s">
        <v>165</v>
      </c>
      <c r="F22" s="20" t="s">
        <v>180</v>
      </c>
      <c r="G22" s="25">
        <v>203964</v>
      </c>
      <c r="H22" s="3"/>
    </row>
    <row r="23" spans="2:8" ht="14.25">
      <c r="B23" s="50"/>
      <c r="C23" s="9" t="s">
        <v>164</v>
      </c>
      <c r="D23" s="20"/>
      <c r="E23" s="20" t="s">
        <v>115</v>
      </c>
      <c r="F23" s="20" t="s">
        <v>180</v>
      </c>
      <c r="G23" s="25">
        <v>13000</v>
      </c>
      <c r="H23" s="3"/>
    </row>
    <row r="24" spans="2:8" ht="30">
      <c r="B24" s="48" t="s">
        <v>17</v>
      </c>
      <c r="C24" s="6" t="s">
        <v>16</v>
      </c>
      <c r="D24" s="23" t="s">
        <v>119</v>
      </c>
      <c r="E24" s="23"/>
      <c r="F24" s="23"/>
      <c r="G24" s="24">
        <f>SUM(G25)</f>
        <v>4326000</v>
      </c>
      <c r="H24" s="3"/>
    </row>
    <row r="25" spans="2:8" ht="14.25" customHeight="1">
      <c r="B25" s="48"/>
      <c r="C25" s="10" t="s">
        <v>18</v>
      </c>
      <c r="D25" s="20"/>
      <c r="E25" s="20" t="s">
        <v>147</v>
      </c>
      <c r="F25" s="20" t="s">
        <v>180</v>
      </c>
      <c r="G25" s="25">
        <v>4326000</v>
      </c>
      <c r="H25" s="3"/>
    </row>
    <row r="26" spans="2:8" ht="15">
      <c r="B26" s="52" t="s">
        <v>19</v>
      </c>
      <c r="C26" s="13" t="s">
        <v>20</v>
      </c>
      <c r="D26" s="22" t="s">
        <v>87</v>
      </c>
      <c r="E26" s="22"/>
      <c r="F26" s="22"/>
      <c r="G26" s="24">
        <f>SUM(G27)</f>
        <v>1671000</v>
      </c>
      <c r="H26" s="3"/>
    </row>
    <row r="27" spans="2:8" ht="39.75" customHeight="1">
      <c r="B27" s="52"/>
      <c r="C27" s="10" t="s">
        <v>21</v>
      </c>
      <c r="D27" s="20"/>
      <c r="E27" s="20" t="s">
        <v>148</v>
      </c>
      <c r="F27" s="20" t="s">
        <v>180</v>
      </c>
      <c r="G27" s="25">
        <f>SUM(G28+G29)</f>
        <v>1671000</v>
      </c>
      <c r="H27" s="3"/>
    </row>
    <row r="28" spans="2:8" ht="14.25">
      <c r="B28" s="52"/>
      <c r="C28" s="10" t="s">
        <v>50</v>
      </c>
      <c r="D28" s="20"/>
      <c r="E28" s="20"/>
      <c r="F28" s="20"/>
      <c r="G28" s="25">
        <v>63000</v>
      </c>
      <c r="H28" s="3"/>
    </row>
    <row r="29" spans="2:8" ht="14.25">
      <c r="B29" s="50"/>
      <c r="C29" s="11" t="s">
        <v>51</v>
      </c>
      <c r="D29" s="20"/>
      <c r="E29" s="20"/>
      <c r="F29" s="20"/>
      <c r="G29" s="25">
        <v>1608000</v>
      </c>
      <c r="H29" s="3"/>
    </row>
    <row r="30" spans="2:8" ht="15">
      <c r="B30" s="48" t="s">
        <v>22</v>
      </c>
      <c r="C30" s="13" t="s">
        <v>207</v>
      </c>
      <c r="D30" s="28">
        <v>852</v>
      </c>
      <c r="E30" s="22"/>
      <c r="F30" s="22"/>
      <c r="G30" s="24">
        <f>SUM(G31+G33)</f>
        <v>30000</v>
      </c>
      <c r="H30" s="3"/>
    </row>
    <row r="31" spans="2:8" ht="28.5">
      <c r="B31" s="48"/>
      <c r="C31" s="10" t="s">
        <v>236</v>
      </c>
      <c r="D31" s="20"/>
      <c r="E31" s="20" t="s">
        <v>202</v>
      </c>
      <c r="F31" s="20" t="s">
        <v>180</v>
      </c>
      <c r="G31" s="25">
        <f>SUM(G32)</f>
        <v>30000</v>
      </c>
      <c r="H31" s="3"/>
    </row>
    <row r="32" spans="2:7" ht="14.25">
      <c r="B32" s="48"/>
      <c r="C32" s="9" t="s">
        <v>52</v>
      </c>
      <c r="D32" s="20"/>
      <c r="E32" s="20"/>
      <c r="F32" s="20"/>
      <c r="G32" s="25">
        <v>30000</v>
      </c>
    </row>
    <row r="33" spans="2:7" ht="14.25">
      <c r="B33" s="48"/>
      <c r="C33" s="9" t="s">
        <v>23</v>
      </c>
      <c r="D33" s="20"/>
      <c r="E33" s="20" t="s">
        <v>203</v>
      </c>
      <c r="F33" s="20" t="s">
        <v>180</v>
      </c>
      <c r="G33" s="25">
        <v>0</v>
      </c>
    </row>
    <row r="34" spans="2:7" ht="30">
      <c r="B34" s="49" t="s">
        <v>25</v>
      </c>
      <c r="C34" s="14" t="s">
        <v>208</v>
      </c>
      <c r="D34" s="22" t="s">
        <v>98</v>
      </c>
      <c r="E34" s="20"/>
      <c r="F34" s="20"/>
      <c r="G34" s="24">
        <f>SUM(G35+G36)</f>
        <v>84000</v>
      </c>
    </row>
    <row r="35" spans="2:7" ht="14.25">
      <c r="B35" s="52"/>
      <c r="C35" s="9" t="s">
        <v>176</v>
      </c>
      <c r="D35" s="20"/>
      <c r="E35" s="20" t="s">
        <v>149</v>
      </c>
      <c r="F35" s="20" t="s">
        <v>180</v>
      </c>
      <c r="G35" s="25">
        <v>84000</v>
      </c>
    </row>
    <row r="36" spans="2:7" ht="14.25">
      <c r="B36" s="50"/>
      <c r="C36" s="9" t="s">
        <v>24</v>
      </c>
      <c r="D36" s="20"/>
      <c r="E36" s="20" t="s">
        <v>150</v>
      </c>
      <c r="F36" s="20" t="s">
        <v>180</v>
      </c>
      <c r="G36" s="25">
        <v>0</v>
      </c>
    </row>
    <row r="37" spans="2:7" ht="42.75" customHeight="1">
      <c r="B37" s="7"/>
      <c r="C37" s="14" t="s">
        <v>158</v>
      </c>
      <c r="D37" s="22"/>
      <c r="E37" s="22"/>
      <c r="F37" s="22"/>
      <c r="G37" s="24">
        <f>SUM(G38+G40+G43+G46+G51+G54+G57)</f>
        <v>5415000</v>
      </c>
    </row>
    <row r="38" spans="2:7" ht="17.25" customHeight="1">
      <c r="B38" s="49" t="s">
        <v>28</v>
      </c>
      <c r="C38" s="13" t="s">
        <v>40</v>
      </c>
      <c r="D38" s="22" t="s">
        <v>133</v>
      </c>
      <c r="E38" s="36"/>
      <c r="F38" s="22"/>
      <c r="G38" s="24">
        <f>SUM(G39)</f>
        <v>0</v>
      </c>
    </row>
    <row r="39" spans="2:7" ht="15" customHeight="1">
      <c r="B39" s="50"/>
      <c r="C39" s="10" t="s">
        <v>41</v>
      </c>
      <c r="D39" s="20"/>
      <c r="E39" s="20" t="s">
        <v>134</v>
      </c>
      <c r="F39" s="20" t="s">
        <v>213</v>
      </c>
      <c r="G39" s="25">
        <v>0</v>
      </c>
    </row>
    <row r="40" spans="2:7" ht="15">
      <c r="B40" s="49" t="s">
        <v>30</v>
      </c>
      <c r="C40" s="15" t="s">
        <v>26</v>
      </c>
      <c r="D40" s="22" t="s">
        <v>71</v>
      </c>
      <c r="E40" s="22"/>
      <c r="F40" s="22"/>
      <c r="G40" s="24">
        <f>SUM(G41:G42)</f>
        <v>0</v>
      </c>
    </row>
    <row r="41" spans="2:7" ht="15">
      <c r="B41" s="52"/>
      <c r="C41" s="9" t="s">
        <v>75</v>
      </c>
      <c r="D41" s="22"/>
      <c r="E41" s="20" t="s">
        <v>76</v>
      </c>
      <c r="F41" s="20" t="s">
        <v>182</v>
      </c>
      <c r="G41" s="25">
        <v>0</v>
      </c>
    </row>
    <row r="42" spans="2:7" ht="14.25">
      <c r="B42" s="50"/>
      <c r="C42" s="9" t="s">
        <v>27</v>
      </c>
      <c r="D42" s="20"/>
      <c r="E42" s="20" t="s">
        <v>151</v>
      </c>
      <c r="F42" s="20" t="s">
        <v>182</v>
      </c>
      <c r="G42" s="25">
        <v>0</v>
      </c>
    </row>
    <row r="43" spans="2:7" ht="15">
      <c r="B43" s="49" t="s">
        <v>139</v>
      </c>
      <c r="C43" s="15" t="s">
        <v>20</v>
      </c>
      <c r="D43" s="22" t="s">
        <v>87</v>
      </c>
      <c r="E43" s="22"/>
      <c r="F43" s="22"/>
      <c r="G43" s="24">
        <f>SUM(G44)</f>
        <v>0</v>
      </c>
    </row>
    <row r="44" spans="2:7" ht="15" thickBot="1">
      <c r="B44" s="50"/>
      <c r="C44" s="9" t="s">
        <v>29</v>
      </c>
      <c r="D44" s="20"/>
      <c r="E44" s="20" t="s">
        <v>89</v>
      </c>
      <c r="F44" s="20" t="s">
        <v>182</v>
      </c>
      <c r="G44" s="25">
        <v>0</v>
      </c>
    </row>
    <row r="45" spans="2:7" ht="15.75" thickBot="1">
      <c r="B45" s="4">
        <v>1</v>
      </c>
      <c r="C45" s="12">
        <v>2</v>
      </c>
      <c r="D45" s="12" t="s">
        <v>199</v>
      </c>
      <c r="E45" s="12" t="s">
        <v>200</v>
      </c>
      <c r="F45" s="12" t="s">
        <v>201</v>
      </c>
      <c r="G45" s="4">
        <v>6</v>
      </c>
    </row>
    <row r="46" spans="2:7" ht="15">
      <c r="B46" s="49" t="s">
        <v>39</v>
      </c>
      <c r="C46" s="15" t="s">
        <v>207</v>
      </c>
      <c r="D46" s="22" t="s">
        <v>173</v>
      </c>
      <c r="E46" s="22"/>
      <c r="F46" s="22"/>
      <c r="G46" s="24">
        <f>SUM(G47:G50)</f>
        <v>5415000</v>
      </c>
    </row>
    <row r="47" spans="2:7" ht="14.25">
      <c r="B47" s="52"/>
      <c r="C47" s="9" t="s">
        <v>31</v>
      </c>
      <c r="D47" s="20"/>
      <c r="E47" s="20" t="s">
        <v>174</v>
      </c>
      <c r="F47" s="20" t="s">
        <v>182</v>
      </c>
      <c r="G47" s="25">
        <v>3210000</v>
      </c>
    </row>
    <row r="48" spans="2:7" ht="14.25">
      <c r="B48" s="52"/>
      <c r="C48" s="9" t="s">
        <v>32</v>
      </c>
      <c r="D48" s="20"/>
      <c r="E48" s="20" t="s">
        <v>175</v>
      </c>
      <c r="F48" s="20" t="s">
        <v>182</v>
      </c>
      <c r="G48" s="25">
        <v>2205000</v>
      </c>
    </row>
    <row r="49" spans="2:7" ht="14.25">
      <c r="B49" s="52"/>
      <c r="C49" s="9" t="s">
        <v>33</v>
      </c>
      <c r="D49" s="20"/>
      <c r="E49" s="20" t="s">
        <v>178</v>
      </c>
      <c r="F49" s="20" t="s">
        <v>182</v>
      </c>
      <c r="G49" s="25">
        <v>0</v>
      </c>
    </row>
    <row r="50" spans="2:7" ht="14.25">
      <c r="B50" s="50"/>
      <c r="C50" s="9" t="s">
        <v>27</v>
      </c>
      <c r="D50" s="20"/>
      <c r="E50" s="20" t="s">
        <v>220</v>
      </c>
      <c r="F50" s="20" t="s">
        <v>182</v>
      </c>
      <c r="G50" s="25">
        <v>0</v>
      </c>
    </row>
    <row r="51" spans="2:7" ht="30" customHeight="1">
      <c r="B51" s="49" t="s">
        <v>38</v>
      </c>
      <c r="C51" s="14" t="s">
        <v>208</v>
      </c>
      <c r="D51" s="22" t="s">
        <v>98</v>
      </c>
      <c r="E51" s="20"/>
      <c r="F51" s="20"/>
      <c r="G51" s="24">
        <f>SUM(G52:G53)</f>
        <v>0</v>
      </c>
    </row>
    <row r="52" spans="2:7" ht="14.25">
      <c r="B52" s="52"/>
      <c r="C52" s="9" t="s">
        <v>24</v>
      </c>
      <c r="D52" s="20"/>
      <c r="E52" s="20" t="s">
        <v>150</v>
      </c>
      <c r="F52" s="20" t="s">
        <v>182</v>
      </c>
      <c r="G52" s="25">
        <v>0</v>
      </c>
    </row>
    <row r="53" spans="2:7" ht="14.25">
      <c r="B53" s="50"/>
      <c r="C53" s="9" t="s">
        <v>27</v>
      </c>
      <c r="D53" s="20"/>
      <c r="E53" s="20" t="s">
        <v>126</v>
      </c>
      <c r="F53" s="20" t="s">
        <v>182</v>
      </c>
      <c r="G53" s="25">
        <v>0</v>
      </c>
    </row>
    <row r="54" spans="2:7" ht="15">
      <c r="B54" s="49" t="s">
        <v>42</v>
      </c>
      <c r="C54" s="15" t="s">
        <v>34</v>
      </c>
      <c r="D54" s="22" t="s">
        <v>152</v>
      </c>
      <c r="E54" s="22"/>
      <c r="F54" s="22"/>
      <c r="G54" s="24">
        <f>SUM(G55:G56)</f>
        <v>0</v>
      </c>
    </row>
    <row r="55" spans="2:7" ht="14.25">
      <c r="B55" s="52"/>
      <c r="C55" s="9" t="s">
        <v>35</v>
      </c>
      <c r="D55" s="20"/>
      <c r="E55" s="20" t="s">
        <v>153</v>
      </c>
      <c r="F55" s="20" t="s">
        <v>182</v>
      </c>
      <c r="G55" s="25">
        <v>0</v>
      </c>
    </row>
    <row r="56" spans="2:7" ht="14.25">
      <c r="B56" s="50"/>
      <c r="C56" s="9" t="s">
        <v>27</v>
      </c>
      <c r="D56" s="20"/>
      <c r="E56" s="20" t="s">
        <v>154</v>
      </c>
      <c r="F56" s="20" t="s">
        <v>182</v>
      </c>
      <c r="G56" s="25">
        <v>0</v>
      </c>
    </row>
    <row r="57" spans="2:7" ht="15">
      <c r="B57" s="49" t="s">
        <v>43</v>
      </c>
      <c r="C57" s="14" t="s">
        <v>36</v>
      </c>
      <c r="D57" s="22" t="s">
        <v>155</v>
      </c>
      <c r="E57" s="22"/>
      <c r="F57" s="22"/>
      <c r="G57" s="24">
        <f>SUM(G58)</f>
        <v>0</v>
      </c>
    </row>
    <row r="58" spans="2:7" ht="14.25">
      <c r="B58" s="50"/>
      <c r="C58" s="9" t="s">
        <v>37</v>
      </c>
      <c r="D58" s="20"/>
      <c r="E58" s="20" t="s">
        <v>156</v>
      </c>
      <c r="F58" s="20" t="s">
        <v>182</v>
      </c>
      <c r="G58" s="25">
        <v>0</v>
      </c>
    </row>
    <row r="59" spans="2:7" ht="15">
      <c r="B59" s="7"/>
      <c r="C59" s="13" t="s">
        <v>157</v>
      </c>
      <c r="D59" s="20"/>
      <c r="E59" s="20"/>
      <c r="F59" s="20"/>
      <c r="G59" s="24">
        <f>SUM(G60+G64+G70+G78+G82+G86+G108+G111+G124+G128+G141)</f>
        <v>8947603</v>
      </c>
    </row>
    <row r="60" spans="2:7" ht="15">
      <c r="B60" s="49" t="s">
        <v>47</v>
      </c>
      <c r="C60" s="13" t="s">
        <v>40</v>
      </c>
      <c r="D60" s="22" t="s">
        <v>133</v>
      </c>
      <c r="E60" s="22"/>
      <c r="F60" s="22"/>
      <c r="G60" s="24">
        <f>SUM(G61)</f>
        <v>19250</v>
      </c>
    </row>
    <row r="61" spans="2:7" ht="14.25">
      <c r="B61" s="52"/>
      <c r="C61" s="10" t="s">
        <v>41</v>
      </c>
      <c r="D61" s="20"/>
      <c r="E61" s="20" t="s">
        <v>134</v>
      </c>
      <c r="F61" s="20"/>
      <c r="G61" s="25">
        <f>SUM(G62:G63)</f>
        <v>19250</v>
      </c>
    </row>
    <row r="62" spans="2:7" ht="14.25">
      <c r="B62" s="52"/>
      <c r="C62" s="10" t="s">
        <v>48</v>
      </c>
      <c r="D62" s="20"/>
      <c r="E62" s="20"/>
      <c r="F62" s="20" t="s">
        <v>167</v>
      </c>
      <c r="G62" s="25">
        <v>250</v>
      </c>
    </row>
    <row r="63" spans="2:7" ht="14.25">
      <c r="B63" s="50"/>
      <c r="C63" s="11" t="s">
        <v>53</v>
      </c>
      <c r="D63" s="20"/>
      <c r="E63" s="20"/>
      <c r="F63" s="20" t="s">
        <v>171</v>
      </c>
      <c r="G63" s="25">
        <v>19000</v>
      </c>
    </row>
    <row r="64" spans="2:7" ht="15">
      <c r="B64" s="49" t="s">
        <v>63</v>
      </c>
      <c r="C64" s="8" t="s">
        <v>9</v>
      </c>
      <c r="D64" s="22" t="s">
        <v>141</v>
      </c>
      <c r="E64" s="22"/>
      <c r="F64" s="22"/>
      <c r="G64" s="24">
        <f>SUM(G65)</f>
        <v>650000</v>
      </c>
    </row>
    <row r="65" spans="2:7" ht="14.25">
      <c r="B65" s="52"/>
      <c r="C65" s="10" t="s">
        <v>10</v>
      </c>
      <c r="D65" s="20"/>
      <c r="E65" s="20" t="s">
        <v>142</v>
      </c>
      <c r="F65" s="20"/>
      <c r="G65" s="25">
        <f>SUM(G66:G69)</f>
        <v>650000</v>
      </c>
    </row>
    <row r="66" spans="2:7" ht="14.25">
      <c r="B66" s="52"/>
      <c r="C66" s="10" t="s">
        <v>54</v>
      </c>
      <c r="D66" s="20"/>
      <c r="E66" s="20"/>
      <c r="F66" s="20" t="s">
        <v>183</v>
      </c>
      <c r="G66" s="25">
        <v>0</v>
      </c>
    </row>
    <row r="67" spans="2:7" ht="14.25">
      <c r="B67" s="52"/>
      <c r="C67" s="11" t="s">
        <v>55</v>
      </c>
      <c r="D67" s="20"/>
      <c r="E67" s="20"/>
      <c r="F67" s="20" t="s">
        <v>184</v>
      </c>
      <c r="G67" s="25">
        <v>650000</v>
      </c>
    </row>
    <row r="68" spans="2:7" ht="14.25">
      <c r="B68" s="52"/>
      <c r="C68" s="9" t="s">
        <v>56</v>
      </c>
      <c r="D68" s="20"/>
      <c r="E68" s="20"/>
      <c r="F68" s="20" t="s">
        <v>169</v>
      </c>
      <c r="G68" s="25">
        <v>0</v>
      </c>
    </row>
    <row r="69" spans="2:7" ht="14.25">
      <c r="B69" s="50"/>
      <c r="C69" s="9" t="s">
        <v>57</v>
      </c>
      <c r="D69" s="20"/>
      <c r="E69" s="20"/>
      <c r="F69" s="20" t="s">
        <v>172</v>
      </c>
      <c r="G69" s="25">
        <v>0</v>
      </c>
    </row>
    <row r="70" spans="2:7" ht="15">
      <c r="B70" s="49" t="s">
        <v>68</v>
      </c>
      <c r="C70" s="15" t="s">
        <v>44</v>
      </c>
      <c r="D70" s="22" t="s">
        <v>114</v>
      </c>
      <c r="E70" s="22"/>
      <c r="F70" s="22"/>
      <c r="G70" s="24">
        <f>SUM(G71)</f>
        <v>1437300</v>
      </c>
    </row>
    <row r="71" spans="2:7" ht="14.25">
      <c r="B71" s="52"/>
      <c r="C71" s="9" t="s">
        <v>45</v>
      </c>
      <c r="D71" s="20"/>
      <c r="E71" s="20" t="s">
        <v>136</v>
      </c>
      <c r="F71" s="20"/>
      <c r="G71" s="25">
        <f>SUM(G72:G77)</f>
        <v>1437300</v>
      </c>
    </row>
    <row r="72" spans="2:7" ht="14.25">
      <c r="B72" s="52"/>
      <c r="C72" s="17" t="s">
        <v>46</v>
      </c>
      <c r="D72" s="20"/>
      <c r="E72" s="20"/>
      <c r="F72" s="20" t="s">
        <v>185</v>
      </c>
      <c r="G72" s="25">
        <v>1300000</v>
      </c>
    </row>
    <row r="73" spans="2:7" ht="14.25">
      <c r="B73" s="52"/>
      <c r="C73" s="9" t="s">
        <v>48</v>
      </c>
      <c r="D73" s="20"/>
      <c r="E73" s="20"/>
      <c r="F73" s="20" t="s">
        <v>167</v>
      </c>
      <c r="G73" s="25">
        <v>0</v>
      </c>
    </row>
    <row r="74" spans="2:7" ht="14.25">
      <c r="B74" s="52"/>
      <c r="C74" s="9" t="s">
        <v>221</v>
      </c>
      <c r="D74" s="20"/>
      <c r="E74" s="20"/>
      <c r="F74" s="20" t="s">
        <v>168</v>
      </c>
      <c r="G74" s="25">
        <v>0</v>
      </c>
    </row>
    <row r="75" spans="2:7" ht="14.25">
      <c r="B75" s="52"/>
      <c r="C75" s="9" t="s">
        <v>58</v>
      </c>
      <c r="D75" s="20"/>
      <c r="E75" s="20"/>
      <c r="F75" s="20" t="s">
        <v>170</v>
      </c>
      <c r="G75" s="25">
        <v>0</v>
      </c>
    </row>
    <row r="76" spans="2:7" ht="14.25">
      <c r="B76" s="52"/>
      <c r="C76" s="9" t="s">
        <v>53</v>
      </c>
      <c r="D76" s="20"/>
      <c r="E76" s="20"/>
      <c r="F76" s="20" t="s">
        <v>171</v>
      </c>
      <c r="G76" s="47">
        <v>0</v>
      </c>
    </row>
    <row r="77" spans="2:7" ht="28.5" customHeight="1">
      <c r="B77" s="50"/>
      <c r="C77" s="17" t="s">
        <v>235</v>
      </c>
      <c r="D77" s="20"/>
      <c r="E77" s="20"/>
      <c r="F77" s="20" t="s">
        <v>222</v>
      </c>
      <c r="G77" s="25">
        <v>137300</v>
      </c>
    </row>
    <row r="78" spans="2:7" ht="45">
      <c r="B78" s="49" t="s">
        <v>86</v>
      </c>
      <c r="C78" s="14" t="s">
        <v>61</v>
      </c>
      <c r="D78" s="22" t="s">
        <v>59</v>
      </c>
      <c r="E78" s="22"/>
      <c r="F78" s="22"/>
      <c r="G78" s="24">
        <f>SUM(G79)</f>
        <v>5049873</v>
      </c>
    </row>
    <row r="79" spans="2:7" ht="28.5">
      <c r="B79" s="52"/>
      <c r="C79" s="17" t="s">
        <v>60</v>
      </c>
      <c r="D79" s="20"/>
      <c r="E79" s="20" t="s">
        <v>62</v>
      </c>
      <c r="F79" s="20"/>
      <c r="G79" s="25">
        <f>SUM(G80:G81)</f>
        <v>5049873</v>
      </c>
    </row>
    <row r="80" spans="2:7" ht="14.25">
      <c r="B80" s="50"/>
      <c r="C80" s="9" t="s">
        <v>228</v>
      </c>
      <c r="D80" s="20"/>
      <c r="E80" s="20"/>
      <c r="F80" s="20" t="s">
        <v>186</v>
      </c>
      <c r="G80" s="25">
        <v>4923382</v>
      </c>
    </row>
    <row r="81" spans="2:7" ht="14.25">
      <c r="B81" s="34"/>
      <c r="C81" s="9" t="s">
        <v>224</v>
      </c>
      <c r="D81" s="20"/>
      <c r="E81" s="20"/>
      <c r="F81" s="20" t="s">
        <v>223</v>
      </c>
      <c r="G81" s="25">
        <v>126491</v>
      </c>
    </row>
    <row r="82" spans="2:7" ht="15">
      <c r="B82" s="49" t="s">
        <v>90</v>
      </c>
      <c r="C82" s="15" t="s">
        <v>64</v>
      </c>
      <c r="D82" s="22" t="s">
        <v>65</v>
      </c>
      <c r="E82" s="22"/>
      <c r="F82" s="22"/>
      <c r="G82" s="24">
        <f>SUM(G83)</f>
        <v>100000</v>
      </c>
    </row>
    <row r="83" spans="2:7" ht="14.25">
      <c r="B83" s="52"/>
      <c r="C83" s="9" t="s">
        <v>67</v>
      </c>
      <c r="D83" s="20"/>
      <c r="E83" s="20" t="s">
        <v>66</v>
      </c>
      <c r="F83" s="20"/>
      <c r="G83" s="25">
        <f>SUM(G84)</f>
        <v>100000</v>
      </c>
    </row>
    <row r="84" spans="2:7" ht="15" thickBot="1">
      <c r="B84" s="50"/>
      <c r="C84" s="9" t="s">
        <v>58</v>
      </c>
      <c r="D84" s="20"/>
      <c r="E84" s="20"/>
      <c r="F84" s="20" t="s">
        <v>170</v>
      </c>
      <c r="G84" s="25">
        <v>100000</v>
      </c>
    </row>
    <row r="85" spans="2:7" ht="15.75" thickBot="1">
      <c r="B85" s="4">
        <v>1</v>
      </c>
      <c r="C85" s="12">
        <v>2</v>
      </c>
      <c r="D85" s="12" t="s">
        <v>199</v>
      </c>
      <c r="E85" s="12" t="s">
        <v>200</v>
      </c>
      <c r="F85" s="12" t="s">
        <v>201</v>
      </c>
      <c r="G85" s="4">
        <v>6</v>
      </c>
    </row>
    <row r="86" spans="2:7" ht="15">
      <c r="B86" s="59" t="s">
        <v>96</v>
      </c>
      <c r="C86" s="6" t="s">
        <v>26</v>
      </c>
      <c r="D86" s="23" t="s">
        <v>71</v>
      </c>
      <c r="E86" s="23"/>
      <c r="F86" s="23"/>
      <c r="G86" s="26">
        <f>SUM(G87+G89+G93+G100+G103+G105)</f>
        <v>510700</v>
      </c>
    </row>
    <row r="87" spans="2:7" ht="14.25">
      <c r="B87" s="52"/>
      <c r="C87" s="11" t="s">
        <v>69</v>
      </c>
      <c r="D87" s="20"/>
      <c r="E87" s="20" t="s">
        <v>72</v>
      </c>
      <c r="F87" s="20"/>
      <c r="G87" s="25">
        <f>SUM(G88)</f>
        <v>4000</v>
      </c>
    </row>
    <row r="88" spans="2:7" ht="14.25">
      <c r="B88" s="52"/>
      <c r="C88" s="10" t="s">
        <v>70</v>
      </c>
      <c r="D88" s="20"/>
      <c r="E88" s="20"/>
      <c r="F88" s="20" t="s">
        <v>168</v>
      </c>
      <c r="G88" s="25">
        <v>4000</v>
      </c>
    </row>
    <row r="89" spans="2:7" ht="14.25">
      <c r="B89" s="52"/>
      <c r="C89" s="10" t="s">
        <v>73</v>
      </c>
      <c r="D89" s="20"/>
      <c r="E89" s="20" t="s">
        <v>74</v>
      </c>
      <c r="F89" s="20"/>
      <c r="G89" s="25">
        <f>SUM(G90:G92)</f>
        <v>74100</v>
      </c>
    </row>
    <row r="90" spans="2:7" ht="28.5">
      <c r="B90" s="52"/>
      <c r="C90" s="10" t="s">
        <v>209</v>
      </c>
      <c r="D90" s="20"/>
      <c r="E90" s="20"/>
      <c r="F90" s="20" t="s">
        <v>210</v>
      </c>
      <c r="G90" s="25">
        <v>0</v>
      </c>
    </row>
    <row r="91" spans="2:7" ht="14.25">
      <c r="B91" s="52"/>
      <c r="C91" s="10" t="s">
        <v>48</v>
      </c>
      <c r="D91" s="20"/>
      <c r="E91" s="20"/>
      <c r="F91" s="20" t="s">
        <v>167</v>
      </c>
      <c r="G91" s="25">
        <v>3000</v>
      </c>
    </row>
    <row r="92" spans="2:7" ht="16.5" customHeight="1">
      <c r="B92" s="52"/>
      <c r="C92" s="10" t="s">
        <v>231</v>
      </c>
      <c r="D92" s="20"/>
      <c r="E92" s="20"/>
      <c r="F92" s="20" t="s">
        <v>168</v>
      </c>
      <c r="G92" s="25">
        <v>71100</v>
      </c>
    </row>
    <row r="93" spans="2:7" ht="14.25">
      <c r="B93" s="52"/>
      <c r="C93" s="10" t="s">
        <v>75</v>
      </c>
      <c r="D93" s="20"/>
      <c r="E93" s="20" t="s">
        <v>76</v>
      </c>
      <c r="F93" s="20"/>
      <c r="G93" s="25">
        <f>SUM(G94:G99)</f>
        <v>421700</v>
      </c>
    </row>
    <row r="94" spans="2:7" ht="28.5">
      <c r="B94" s="52"/>
      <c r="C94" s="10" t="s">
        <v>209</v>
      </c>
      <c r="D94" s="20"/>
      <c r="E94" s="20"/>
      <c r="F94" s="20" t="s">
        <v>210</v>
      </c>
      <c r="G94" s="25">
        <v>0</v>
      </c>
    </row>
    <row r="95" spans="2:7" ht="14.25">
      <c r="B95" s="52"/>
      <c r="C95" s="10" t="s">
        <v>48</v>
      </c>
      <c r="D95" s="20"/>
      <c r="E95" s="20"/>
      <c r="F95" s="20" t="s">
        <v>167</v>
      </c>
      <c r="G95" s="25">
        <v>900</v>
      </c>
    </row>
    <row r="96" spans="2:7" ht="14.25">
      <c r="B96" s="52"/>
      <c r="C96" s="11" t="s">
        <v>231</v>
      </c>
      <c r="D96" s="20"/>
      <c r="E96" s="20"/>
      <c r="F96" s="20" t="s">
        <v>168</v>
      </c>
      <c r="G96" s="25">
        <v>251800</v>
      </c>
    </row>
    <row r="97" spans="2:7" ht="14.25">
      <c r="B97" s="52"/>
      <c r="C97" s="9" t="s">
        <v>56</v>
      </c>
      <c r="D97" s="20"/>
      <c r="E97" s="20"/>
      <c r="F97" s="20" t="s">
        <v>169</v>
      </c>
      <c r="G97" s="25">
        <v>40000</v>
      </c>
    </row>
    <row r="98" spans="2:7" ht="14.25">
      <c r="B98" s="52"/>
      <c r="C98" s="9" t="s">
        <v>77</v>
      </c>
      <c r="D98" s="20"/>
      <c r="E98" s="20"/>
      <c r="F98" s="20" t="s">
        <v>172</v>
      </c>
      <c r="G98" s="25">
        <v>100000</v>
      </c>
    </row>
    <row r="99" spans="2:7" ht="14.25">
      <c r="B99" s="52"/>
      <c r="C99" s="9" t="s">
        <v>53</v>
      </c>
      <c r="D99" s="20"/>
      <c r="E99" s="20"/>
      <c r="F99" s="20" t="s">
        <v>171</v>
      </c>
      <c r="G99" s="25">
        <v>29000</v>
      </c>
    </row>
    <row r="100" spans="2:7" ht="14.25" customHeight="1">
      <c r="B100" s="52"/>
      <c r="C100" s="17" t="s">
        <v>79</v>
      </c>
      <c r="D100" s="20"/>
      <c r="E100" s="20" t="s">
        <v>80</v>
      </c>
      <c r="F100" s="20"/>
      <c r="G100" s="25">
        <f>SUM(G101:G102)</f>
        <v>0</v>
      </c>
    </row>
    <row r="101" spans="2:7" ht="14.25">
      <c r="B101" s="52"/>
      <c r="C101" s="9" t="s">
        <v>48</v>
      </c>
      <c r="D101" s="20"/>
      <c r="E101" s="20"/>
      <c r="F101" s="20" t="s">
        <v>167</v>
      </c>
      <c r="G101" s="25">
        <v>0</v>
      </c>
    </row>
    <row r="102" spans="2:7" ht="14.25">
      <c r="B102" s="52"/>
      <c r="C102" s="9" t="s">
        <v>56</v>
      </c>
      <c r="D102" s="20"/>
      <c r="E102" s="20"/>
      <c r="F102" s="20" t="s">
        <v>169</v>
      </c>
      <c r="G102" s="25">
        <v>0</v>
      </c>
    </row>
    <row r="103" spans="2:7" ht="14.25">
      <c r="B103" s="52"/>
      <c r="C103" s="9" t="s">
        <v>81</v>
      </c>
      <c r="D103" s="20"/>
      <c r="E103" s="20" t="s">
        <v>82</v>
      </c>
      <c r="F103" s="20"/>
      <c r="G103" s="25">
        <f>SUM(G104)</f>
        <v>0</v>
      </c>
    </row>
    <row r="104" spans="2:7" ht="14.25">
      <c r="B104" s="52"/>
      <c r="C104" s="9" t="s">
        <v>48</v>
      </c>
      <c r="D104" s="20"/>
      <c r="E104" s="20"/>
      <c r="F104" s="20" t="s">
        <v>167</v>
      </c>
      <c r="G104" s="25">
        <v>0</v>
      </c>
    </row>
    <row r="105" spans="2:7" ht="14.25">
      <c r="B105" s="52"/>
      <c r="C105" s="9" t="s">
        <v>83</v>
      </c>
      <c r="D105" s="20"/>
      <c r="E105" s="20" t="s">
        <v>84</v>
      </c>
      <c r="F105" s="20"/>
      <c r="G105" s="25">
        <f>SUM(G106:G107)</f>
        <v>10900</v>
      </c>
    </row>
    <row r="106" spans="2:7" ht="14.25">
      <c r="B106" s="52"/>
      <c r="C106" s="9" t="s">
        <v>53</v>
      </c>
      <c r="D106" s="20"/>
      <c r="E106" s="20"/>
      <c r="F106" s="20" t="s">
        <v>171</v>
      </c>
      <c r="G106" s="25">
        <v>10000</v>
      </c>
    </row>
    <row r="107" spans="2:7" ht="14.25">
      <c r="B107" s="50"/>
      <c r="C107" s="9" t="s">
        <v>85</v>
      </c>
      <c r="D107" s="20"/>
      <c r="E107" s="20"/>
      <c r="F107" s="20" t="s">
        <v>187</v>
      </c>
      <c r="G107" s="25">
        <v>900</v>
      </c>
    </row>
    <row r="108" spans="2:7" ht="15">
      <c r="B108" s="48" t="s">
        <v>103</v>
      </c>
      <c r="C108" s="15" t="s">
        <v>20</v>
      </c>
      <c r="D108" s="22" t="s">
        <v>87</v>
      </c>
      <c r="E108" s="22"/>
      <c r="F108" s="22"/>
      <c r="G108" s="24">
        <f>SUM(G109)</f>
        <v>0</v>
      </c>
    </row>
    <row r="109" spans="2:7" ht="14.25">
      <c r="B109" s="48"/>
      <c r="C109" s="9" t="s">
        <v>88</v>
      </c>
      <c r="D109" s="20"/>
      <c r="E109" s="20" t="s">
        <v>89</v>
      </c>
      <c r="F109" s="20"/>
      <c r="G109" s="25">
        <f>SUM(G110)</f>
        <v>0</v>
      </c>
    </row>
    <row r="110" spans="2:7" ht="14.25">
      <c r="B110" s="48"/>
      <c r="C110" s="9" t="s">
        <v>53</v>
      </c>
      <c r="D110" s="20"/>
      <c r="E110" s="20"/>
      <c r="F110" s="20" t="s">
        <v>171</v>
      </c>
      <c r="G110" s="25">
        <v>0</v>
      </c>
    </row>
    <row r="111" spans="2:7" ht="15">
      <c r="B111" s="52" t="s">
        <v>108</v>
      </c>
      <c r="C111" s="6" t="s">
        <v>207</v>
      </c>
      <c r="D111" s="23" t="s">
        <v>173</v>
      </c>
      <c r="E111" s="23"/>
      <c r="F111" s="23"/>
      <c r="G111" s="26">
        <f>SUM(G112+G118+G122)</f>
        <v>739680</v>
      </c>
    </row>
    <row r="112" spans="2:7" ht="14.25">
      <c r="B112" s="52"/>
      <c r="C112" s="11" t="s">
        <v>97</v>
      </c>
      <c r="D112" s="20"/>
      <c r="E112" s="20" t="s">
        <v>174</v>
      </c>
      <c r="F112" s="20"/>
      <c r="G112" s="25">
        <f>SUM(G113:G117)</f>
        <v>34880</v>
      </c>
    </row>
    <row r="113" spans="2:7" ht="14.25">
      <c r="B113" s="52"/>
      <c r="C113" s="10" t="s">
        <v>48</v>
      </c>
      <c r="D113" s="20"/>
      <c r="E113" s="20"/>
      <c r="F113" s="20" t="s">
        <v>167</v>
      </c>
      <c r="G113" s="25">
        <v>30700</v>
      </c>
    </row>
    <row r="114" spans="2:7" ht="15.75" customHeight="1">
      <c r="B114" s="52"/>
      <c r="C114" s="10" t="s">
        <v>232</v>
      </c>
      <c r="D114" s="20"/>
      <c r="E114" s="20"/>
      <c r="F114" s="20" t="s">
        <v>168</v>
      </c>
      <c r="G114" s="25">
        <v>3300</v>
      </c>
    </row>
    <row r="115" spans="2:7" ht="14.25">
      <c r="B115" s="52"/>
      <c r="C115" s="10" t="s">
        <v>99</v>
      </c>
      <c r="D115" s="20"/>
      <c r="E115" s="20"/>
      <c r="F115" s="20" t="s">
        <v>169</v>
      </c>
      <c r="G115" s="25">
        <v>400</v>
      </c>
    </row>
    <row r="116" spans="2:7" ht="14.25">
      <c r="B116" s="52"/>
      <c r="C116" s="10" t="s">
        <v>78</v>
      </c>
      <c r="D116" s="20"/>
      <c r="E116" s="20"/>
      <c r="F116" s="20" t="s">
        <v>170</v>
      </c>
      <c r="G116" s="25">
        <v>100</v>
      </c>
    </row>
    <row r="117" spans="2:7" ht="14.25">
      <c r="B117" s="52"/>
      <c r="C117" s="11" t="s">
        <v>53</v>
      </c>
      <c r="D117" s="20"/>
      <c r="E117" s="20"/>
      <c r="F117" s="20" t="s">
        <v>171</v>
      </c>
      <c r="G117" s="25">
        <v>380</v>
      </c>
    </row>
    <row r="118" spans="2:7" ht="14.25">
      <c r="B118" s="52"/>
      <c r="C118" s="10" t="s">
        <v>32</v>
      </c>
      <c r="D118" s="20"/>
      <c r="E118" s="20" t="s">
        <v>175</v>
      </c>
      <c r="F118" s="20"/>
      <c r="G118" s="25">
        <f>SUM(G119:G121)</f>
        <v>700000</v>
      </c>
    </row>
    <row r="119" spans="2:7" ht="14.25">
      <c r="B119" s="52"/>
      <c r="C119" s="10" t="s">
        <v>99</v>
      </c>
      <c r="D119" s="20"/>
      <c r="E119" s="20"/>
      <c r="F119" s="20" t="s">
        <v>169</v>
      </c>
      <c r="G119" s="25">
        <v>694900</v>
      </c>
    </row>
    <row r="120" spans="2:7" ht="14.25">
      <c r="B120" s="52"/>
      <c r="C120" s="11" t="s">
        <v>77</v>
      </c>
      <c r="D120" s="20"/>
      <c r="E120" s="20"/>
      <c r="F120" s="20" t="s">
        <v>172</v>
      </c>
      <c r="G120" s="25">
        <v>4200</v>
      </c>
    </row>
    <row r="121" spans="2:7" ht="14.25">
      <c r="B121" s="52"/>
      <c r="C121" s="9" t="s">
        <v>53</v>
      </c>
      <c r="D121" s="20"/>
      <c r="E121" s="20"/>
      <c r="F121" s="20" t="s">
        <v>171</v>
      </c>
      <c r="G121" s="25">
        <v>900</v>
      </c>
    </row>
    <row r="122" spans="2:7" ht="14.25">
      <c r="B122" s="52"/>
      <c r="C122" s="9" t="s">
        <v>33</v>
      </c>
      <c r="D122" s="20"/>
      <c r="E122" s="20" t="s">
        <v>178</v>
      </c>
      <c r="F122" s="20"/>
      <c r="G122" s="25">
        <f>SUM(G123)</f>
        <v>4800</v>
      </c>
    </row>
    <row r="123" spans="2:7" ht="14.25">
      <c r="B123" s="52"/>
      <c r="C123" s="9" t="s">
        <v>48</v>
      </c>
      <c r="D123" s="20"/>
      <c r="E123" s="20"/>
      <c r="F123" s="20" t="s">
        <v>167</v>
      </c>
      <c r="G123" s="25">
        <v>4800</v>
      </c>
    </row>
    <row r="124" spans="2:7" s="3" customFormat="1" ht="31.5" customHeight="1">
      <c r="B124" s="48" t="s">
        <v>113</v>
      </c>
      <c r="C124" s="14" t="s">
        <v>208</v>
      </c>
      <c r="D124" s="22" t="s">
        <v>98</v>
      </c>
      <c r="E124" s="20"/>
      <c r="F124" s="20"/>
      <c r="G124" s="24">
        <f>SUM(G125)</f>
        <v>30000</v>
      </c>
    </row>
    <row r="125" spans="2:7" ht="28.5">
      <c r="B125" s="48"/>
      <c r="C125" s="17" t="s">
        <v>101</v>
      </c>
      <c r="D125" s="20"/>
      <c r="E125" s="20" t="s">
        <v>100</v>
      </c>
      <c r="F125" s="20"/>
      <c r="G125" s="25">
        <f>SUM(G126)</f>
        <v>30000</v>
      </c>
    </row>
    <row r="126" spans="2:7" ht="14.25">
      <c r="B126" s="48"/>
      <c r="C126" s="17" t="s">
        <v>102</v>
      </c>
      <c r="D126" s="20"/>
      <c r="E126" s="20"/>
      <c r="F126" s="20" t="s">
        <v>171</v>
      </c>
      <c r="G126" s="25">
        <v>30000</v>
      </c>
    </row>
    <row r="127" spans="2:7" ht="15.75" thickBot="1">
      <c r="B127" s="46">
        <v>1</v>
      </c>
      <c r="C127" s="43" t="s">
        <v>198</v>
      </c>
      <c r="D127" s="44" t="s">
        <v>199</v>
      </c>
      <c r="E127" s="44" t="s">
        <v>200</v>
      </c>
      <c r="F127" s="44" t="s">
        <v>201</v>
      </c>
      <c r="G127" s="45">
        <v>6</v>
      </c>
    </row>
    <row r="128" spans="2:7" ht="15" customHeight="1">
      <c r="B128" s="50" t="s">
        <v>117</v>
      </c>
      <c r="C128" s="6" t="s">
        <v>34</v>
      </c>
      <c r="D128" s="23" t="s">
        <v>152</v>
      </c>
      <c r="E128" s="23"/>
      <c r="F128" s="23"/>
      <c r="G128" s="26">
        <f>SUM(G129+G133+G135+G139)</f>
        <v>410800</v>
      </c>
    </row>
    <row r="129" spans="2:7" ht="15.75" customHeight="1">
      <c r="B129" s="48"/>
      <c r="C129" s="11" t="s">
        <v>91</v>
      </c>
      <c r="D129" s="20"/>
      <c r="E129" s="20" t="s">
        <v>159</v>
      </c>
      <c r="F129" s="20"/>
      <c r="G129" s="25">
        <f>SUM(G130:G132)</f>
        <v>130000</v>
      </c>
    </row>
    <row r="130" spans="2:7" ht="14.25" customHeight="1">
      <c r="B130" s="48"/>
      <c r="C130" s="10" t="s">
        <v>231</v>
      </c>
      <c r="D130" s="20"/>
      <c r="E130" s="20"/>
      <c r="F130" s="20" t="s">
        <v>168</v>
      </c>
      <c r="G130" s="25">
        <v>40000</v>
      </c>
    </row>
    <row r="131" spans="2:7" ht="14.25">
      <c r="B131" s="48"/>
      <c r="C131" s="10" t="s">
        <v>56</v>
      </c>
      <c r="D131" s="20"/>
      <c r="E131" s="20"/>
      <c r="F131" s="20" t="s">
        <v>169</v>
      </c>
      <c r="G131" s="25">
        <v>90000</v>
      </c>
    </row>
    <row r="132" spans="2:7" ht="14.25">
      <c r="B132" s="48"/>
      <c r="C132" s="10" t="s">
        <v>78</v>
      </c>
      <c r="D132" s="20"/>
      <c r="E132" s="20"/>
      <c r="F132" s="20" t="s">
        <v>170</v>
      </c>
      <c r="G132" s="25">
        <v>0</v>
      </c>
    </row>
    <row r="133" spans="2:7" ht="29.25" customHeight="1">
      <c r="B133" s="48"/>
      <c r="C133" s="10" t="s">
        <v>92</v>
      </c>
      <c r="D133" s="20"/>
      <c r="E133" s="20" t="s">
        <v>93</v>
      </c>
      <c r="F133" s="20"/>
      <c r="G133" s="25">
        <f>SUM(G134:G134)</f>
        <v>12100</v>
      </c>
    </row>
    <row r="134" spans="2:7" ht="15.75" customHeight="1">
      <c r="B134" s="48"/>
      <c r="C134" s="10" t="s">
        <v>231</v>
      </c>
      <c r="D134" s="20"/>
      <c r="E134" s="20"/>
      <c r="F134" s="20" t="s">
        <v>168</v>
      </c>
      <c r="G134" s="25">
        <v>12100</v>
      </c>
    </row>
    <row r="135" spans="2:7" ht="14.25">
      <c r="B135" s="48"/>
      <c r="C135" s="9" t="s">
        <v>95</v>
      </c>
      <c r="D135" s="20"/>
      <c r="E135" s="20" t="s">
        <v>94</v>
      </c>
      <c r="F135" s="20"/>
      <c r="G135" s="25">
        <f>SUM(G136:G138)</f>
        <v>265700</v>
      </c>
    </row>
    <row r="136" spans="2:7" ht="14.25">
      <c r="B136" s="48"/>
      <c r="C136" s="9" t="s">
        <v>48</v>
      </c>
      <c r="D136" s="20"/>
      <c r="E136" s="20"/>
      <c r="F136" s="20" t="s">
        <v>167</v>
      </c>
      <c r="G136" s="25">
        <v>10800</v>
      </c>
    </row>
    <row r="137" spans="2:7" ht="14.25">
      <c r="B137" s="48"/>
      <c r="C137" s="9" t="s">
        <v>231</v>
      </c>
      <c r="D137" s="20"/>
      <c r="E137" s="20"/>
      <c r="F137" s="20" t="s">
        <v>168</v>
      </c>
      <c r="G137" s="25">
        <v>171000</v>
      </c>
    </row>
    <row r="138" spans="2:7" ht="14.25">
      <c r="B138" s="48"/>
      <c r="C138" s="9" t="s">
        <v>56</v>
      </c>
      <c r="D138" s="20"/>
      <c r="E138" s="20"/>
      <c r="F138" s="20" t="s">
        <v>169</v>
      </c>
      <c r="G138" s="25">
        <v>83900</v>
      </c>
    </row>
    <row r="139" spans="2:7" ht="14.25">
      <c r="B139" s="48"/>
      <c r="C139" s="17" t="s">
        <v>211</v>
      </c>
      <c r="D139" s="20"/>
      <c r="E139" s="20" t="s">
        <v>212</v>
      </c>
      <c r="F139" s="20"/>
      <c r="G139" s="25">
        <f>SUM(G140)</f>
        <v>3000</v>
      </c>
    </row>
    <row r="140" spans="2:7" ht="14.25">
      <c r="B140" s="48"/>
      <c r="C140" s="17" t="s">
        <v>231</v>
      </c>
      <c r="D140" s="20"/>
      <c r="E140" s="20"/>
      <c r="F140" s="20" t="s">
        <v>169</v>
      </c>
      <c r="G140" s="25">
        <v>3000</v>
      </c>
    </row>
    <row r="141" spans="2:7" ht="15" customHeight="1">
      <c r="B141" s="52" t="s">
        <v>121</v>
      </c>
      <c r="C141" s="6" t="s">
        <v>104</v>
      </c>
      <c r="D141" s="23" t="s">
        <v>106</v>
      </c>
      <c r="E141" s="23"/>
      <c r="F141" s="23"/>
      <c r="G141" s="26">
        <f>SUM(G142)</f>
        <v>0</v>
      </c>
    </row>
    <row r="142" spans="2:7" ht="15" customHeight="1">
      <c r="B142" s="52"/>
      <c r="C142" s="10" t="s">
        <v>105</v>
      </c>
      <c r="D142" s="20"/>
      <c r="E142" s="20" t="s">
        <v>107</v>
      </c>
      <c r="F142" s="20"/>
      <c r="G142" s="25">
        <f>SUM(G143)</f>
        <v>0</v>
      </c>
    </row>
    <row r="143" spans="2:7" ht="14.25">
      <c r="B143" s="50"/>
      <c r="C143" s="10" t="s">
        <v>78</v>
      </c>
      <c r="D143" s="20"/>
      <c r="E143" s="20"/>
      <c r="F143" s="20" t="s">
        <v>170</v>
      </c>
      <c r="G143" s="25">
        <v>0</v>
      </c>
    </row>
    <row r="144" spans="2:7" ht="15">
      <c r="B144" s="7"/>
      <c r="C144" s="13" t="s">
        <v>160</v>
      </c>
      <c r="D144" s="20"/>
      <c r="E144" s="22"/>
      <c r="F144" s="22"/>
      <c r="G144" s="24">
        <f>SUM(G145)</f>
        <v>26188201</v>
      </c>
    </row>
    <row r="145" spans="2:7" ht="14.25" customHeight="1">
      <c r="B145" s="49" t="s">
        <v>124</v>
      </c>
      <c r="C145" s="13" t="s">
        <v>64</v>
      </c>
      <c r="D145" s="22" t="s">
        <v>65</v>
      </c>
      <c r="E145" s="22"/>
      <c r="F145" s="22"/>
      <c r="G145" s="33">
        <f>SUM(G146+G147+G149)</f>
        <v>26188201</v>
      </c>
    </row>
    <row r="146" spans="2:7" ht="29.25" customHeight="1">
      <c r="B146" s="52"/>
      <c r="C146" s="10" t="s">
        <v>109</v>
      </c>
      <c r="D146" s="20"/>
      <c r="E146" s="20" t="s">
        <v>110</v>
      </c>
      <c r="F146" s="20" t="s">
        <v>188</v>
      </c>
      <c r="G146" s="25">
        <v>23256423</v>
      </c>
    </row>
    <row r="147" spans="2:7" ht="30" customHeight="1">
      <c r="B147" s="52"/>
      <c r="C147" s="10" t="s">
        <v>206</v>
      </c>
      <c r="D147" s="20"/>
      <c r="E147" s="20" t="s">
        <v>111</v>
      </c>
      <c r="F147" s="20" t="s">
        <v>188</v>
      </c>
      <c r="G147" s="25">
        <v>2291668</v>
      </c>
    </row>
    <row r="148" spans="2:7" ht="28.5">
      <c r="B148" s="50"/>
      <c r="C148" s="10" t="s">
        <v>230</v>
      </c>
      <c r="D148" s="20"/>
      <c r="E148" s="20" t="s">
        <v>112</v>
      </c>
      <c r="F148" s="20" t="s">
        <v>188</v>
      </c>
      <c r="G148" s="25">
        <v>0</v>
      </c>
    </row>
    <row r="149" spans="2:7" ht="16.5" customHeight="1">
      <c r="B149" s="35"/>
      <c r="C149" s="10" t="s">
        <v>229</v>
      </c>
      <c r="D149" s="20"/>
      <c r="E149" s="20" t="s">
        <v>219</v>
      </c>
      <c r="F149" s="20" t="s">
        <v>188</v>
      </c>
      <c r="G149" s="25">
        <v>640110</v>
      </c>
    </row>
    <row r="150" spans="2:7" ht="15">
      <c r="B150" s="7"/>
      <c r="C150" s="14" t="s">
        <v>214</v>
      </c>
      <c r="E150" s="22"/>
      <c r="F150" s="22"/>
      <c r="G150" s="24">
        <f>SUM(G151+G153+G155+G157+G163+G167+G169)</f>
        <v>242736</v>
      </c>
    </row>
    <row r="151" spans="2:7" ht="15">
      <c r="B151" s="49" t="s">
        <v>127</v>
      </c>
      <c r="C151" s="15" t="s">
        <v>40</v>
      </c>
      <c r="D151" s="22" t="s">
        <v>133</v>
      </c>
      <c r="E151" s="22"/>
      <c r="F151" s="22"/>
      <c r="G151" s="24">
        <f>SUM(G152)</f>
        <v>50000</v>
      </c>
    </row>
    <row r="152" spans="2:7" ht="14.25">
      <c r="B152" s="50"/>
      <c r="C152" s="9" t="s">
        <v>41</v>
      </c>
      <c r="D152" s="20"/>
      <c r="E152" s="20" t="s">
        <v>134</v>
      </c>
      <c r="F152" s="7">
        <v>6610</v>
      </c>
      <c r="G152" s="25">
        <v>50000</v>
      </c>
    </row>
    <row r="153" spans="2:7" ht="15">
      <c r="B153" s="49" t="s">
        <v>132</v>
      </c>
      <c r="C153" s="8" t="s">
        <v>44</v>
      </c>
      <c r="D153" s="22" t="s">
        <v>114</v>
      </c>
      <c r="F153" s="20"/>
      <c r="G153" s="24">
        <f>SUM(G154)</f>
        <v>25000</v>
      </c>
    </row>
    <row r="154" spans="2:7" ht="31.5" customHeight="1">
      <c r="B154" s="50"/>
      <c r="C154" s="17" t="s">
        <v>116</v>
      </c>
      <c r="D154" s="20"/>
      <c r="E154" s="20" t="s">
        <v>115</v>
      </c>
      <c r="F154" s="20" t="s">
        <v>189</v>
      </c>
      <c r="G154" s="25">
        <v>25000</v>
      </c>
    </row>
    <row r="155" spans="2:7" ht="30">
      <c r="B155" s="49" t="s">
        <v>135</v>
      </c>
      <c r="C155" s="14" t="s">
        <v>16</v>
      </c>
      <c r="D155" s="22" t="s">
        <v>119</v>
      </c>
      <c r="E155" s="22"/>
      <c r="F155" s="22"/>
      <c r="G155" s="24">
        <f>SUM(G156)</f>
        <v>0</v>
      </c>
    </row>
    <row r="156" spans="2:7" ht="14.25">
      <c r="B156" s="50"/>
      <c r="C156" s="9" t="s">
        <v>118</v>
      </c>
      <c r="D156" s="20"/>
      <c r="E156" s="20" t="s">
        <v>120</v>
      </c>
      <c r="F156" s="20" t="s">
        <v>190</v>
      </c>
      <c r="G156" s="25">
        <v>0</v>
      </c>
    </row>
    <row r="157" spans="2:7" ht="15">
      <c r="B157" s="49" t="s">
        <v>137</v>
      </c>
      <c r="C157" s="15" t="s">
        <v>26</v>
      </c>
      <c r="D157" s="22" t="s">
        <v>71</v>
      </c>
      <c r="E157" s="22"/>
      <c r="F157" s="22"/>
      <c r="G157" s="24">
        <f>SUM(G158+G161)</f>
        <v>167736</v>
      </c>
    </row>
    <row r="158" spans="2:7" ht="14.25">
      <c r="B158" s="52"/>
      <c r="C158" s="17" t="s">
        <v>73</v>
      </c>
      <c r="D158" s="20"/>
      <c r="E158" s="20" t="s">
        <v>74</v>
      </c>
      <c r="F158" s="20"/>
      <c r="G158" s="25">
        <f>SUM(G159:G160)</f>
        <v>167736</v>
      </c>
    </row>
    <row r="159" spans="2:7" ht="14.25">
      <c r="B159" s="52"/>
      <c r="C159" s="9" t="s">
        <v>122</v>
      </c>
      <c r="D159" s="20"/>
      <c r="E159" s="20"/>
      <c r="F159" s="20" t="s">
        <v>190</v>
      </c>
      <c r="G159" s="25">
        <v>0</v>
      </c>
    </row>
    <row r="160" spans="2:7" ht="14.25">
      <c r="B160" s="52"/>
      <c r="C160" s="9" t="s">
        <v>122</v>
      </c>
      <c r="D160" s="20"/>
      <c r="E160" s="20"/>
      <c r="F160" s="20" t="s">
        <v>191</v>
      </c>
      <c r="G160" s="25">
        <v>167736</v>
      </c>
    </row>
    <row r="161" spans="2:7" ht="14.25">
      <c r="B161" s="52"/>
      <c r="C161" s="9" t="s">
        <v>123</v>
      </c>
      <c r="D161" s="20"/>
      <c r="E161" s="20" t="s">
        <v>76</v>
      </c>
      <c r="F161" s="20"/>
      <c r="G161" s="25">
        <f>SUM(G162)</f>
        <v>0</v>
      </c>
    </row>
    <row r="162" spans="2:7" ht="14.25">
      <c r="B162" s="50"/>
      <c r="C162" s="9" t="s">
        <v>122</v>
      </c>
      <c r="D162" s="20"/>
      <c r="E162" s="20"/>
      <c r="F162" s="20" t="s">
        <v>190</v>
      </c>
      <c r="G162" s="25">
        <v>0</v>
      </c>
    </row>
    <row r="163" spans="2:7" ht="30">
      <c r="B163" s="49" t="s">
        <v>177</v>
      </c>
      <c r="C163" s="14" t="s">
        <v>208</v>
      </c>
      <c r="D163" s="22" t="s">
        <v>98</v>
      </c>
      <c r="E163" s="22"/>
      <c r="F163" s="22"/>
      <c r="G163" s="24">
        <f>SUM(G164)</f>
        <v>0</v>
      </c>
    </row>
    <row r="164" spans="2:7" ht="15.75" customHeight="1">
      <c r="B164" s="52"/>
      <c r="C164" s="9" t="s">
        <v>27</v>
      </c>
      <c r="D164" s="20"/>
      <c r="E164" s="20" t="s">
        <v>126</v>
      </c>
      <c r="F164" s="20"/>
      <c r="G164" s="25">
        <f>SUM(G165:G166)</f>
        <v>0</v>
      </c>
    </row>
    <row r="165" spans="2:7" ht="18" customHeight="1">
      <c r="B165" s="52"/>
      <c r="C165" s="17" t="s">
        <v>125</v>
      </c>
      <c r="D165" s="20"/>
      <c r="E165" s="20"/>
      <c r="F165" s="20" t="s">
        <v>189</v>
      </c>
      <c r="G165" s="25">
        <v>0</v>
      </c>
    </row>
    <row r="166" spans="2:7" ht="15" customHeight="1">
      <c r="B166" s="50"/>
      <c r="C166" s="17"/>
      <c r="D166" s="20"/>
      <c r="E166" s="20"/>
      <c r="F166" s="20" t="s">
        <v>215</v>
      </c>
      <c r="G166" s="25">
        <v>0</v>
      </c>
    </row>
    <row r="167" spans="2:7" ht="17.25" customHeight="1">
      <c r="B167" s="49" t="s">
        <v>179</v>
      </c>
      <c r="C167" s="14" t="s">
        <v>34</v>
      </c>
      <c r="D167" s="22" t="s">
        <v>152</v>
      </c>
      <c r="E167" s="20"/>
      <c r="F167" s="20"/>
      <c r="G167" s="24">
        <f>SUM(G168)</f>
        <v>0</v>
      </c>
    </row>
    <row r="168" spans="2:7" ht="30" customHeight="1">
      <c r="B168" s="50"/>
      <c r="C168" s="17" t="s">
        <v>196</v>
      </c>
      <c r="D168" s="20"/>
      <c r="E168" s="20" t="s">
        <v>195</v>
      </c>
      <c r="F168" s="20" t="s">
        <v>190</v>
      </c>
      <c r="G168" s="25">
        <v>0</v>
      </c>
    </row>
    <row r="169" spans="2:7" ht="15" customHeight="1">
      <c r="B169" s="49" t="s">
        <v>197</v>
      </c>
      <c r="C169" s="14" t="s">
        <v>36</v>
      </c>
      <c r="D169" s="22" t="s">
        <v>155</v>
      </c>
      <c r="E169" s="20"/>
      <c r="F169" s="20"/>
      <c r="G169" s="24">
        <f>SUM(G170)</f>
        <v>0</v>
      </c>
    </row>
    <row r="170" spans="2:7" ht="15" customHeight="1" thickBot="1">
      <c r="B170" s="50"/>
      <c r="C170" s="17" t="s">
        <v>217</v>
      </c>
      <c r="D170" s="20"/>
      <c r="E170" s="20" t="s">
        <v>216</v>
      </c>
      <c r="F170" s="20" t="s">
        <v>215</v>
      </c>
      <c r="G170" s="25">
        <v>0</v>
      </c>
    </row>
    <row r="171" spans="2:7" ht="14.25" customHeight="1" thickBot="1">
      <c r="B171" s="30">
        <v>1</v>
      </c>
      <c r="C171" s="31" t="s">
        <v>198</v>
      </c>
      <c r="D171" s="12" t="s">
        <v>199</v>
      </c>
      <c r="E171" s="12" t="s">
        <v>200</v>
      </c>
      <c r="F171" s="12" t="s">
        <v>201</v>
      </c>
      <c r="G171" s="32">
        <v>6</v>
      </c>
    </row>
    <row r="172" spans="2:7" ht="15">
      <c r="B172" s="5"/>
      <c r="C172" s="29" t="s">
        <v>161</v>
      </c>
      <c r="D172" s="19"/>
      <c r="E172" s="23"/>
      <c r="F172" s="23"/>
      <c r="G172" s="26">
        <f>SUM(G173+G175+G178+G180)</f>
        <v>1252000</v>
      </c>
    </row>
    <row r="173" spans="2:7" ht="15">
      <c r="B173" s="49" t="s">
        <v>204</v>
      </c>
      <c r="C173" s="15" t="s">
        <v>128</v>
      </c>
      <c r="D173" s="22" t="s">
        <v>130</v>
      </c>
      <c r="E173" s="22"/>
      <c r="F173" s="22"/>
      <c r="G173" s="24">
        <f>SUM(G174)</f>
        <v>161000</v>
      </c>
    </row>
    <row r="174" spans="2:7" ht="14.25">
      <c r="B174" s="50"/>
      <c r="C174" s="9" t="s">
        <v>129</v>
      </c>
      <c r="D174" s="20"/>
      <c r="E174" s="20" t="s">
        <v>131</v>
      </c>
      <c r="F174" s="20" t="s">
        <v>192</v>
      </c>
      <c r="G174" s="25">
        <v>161000</v>
      </c>
    </row>
    <row r="175" spans="2:7" ht="15">
      <c r="B175" s="49" t="s">
        <v>237</v>
      </c>
      <c r="C175" s="15" t="s">
        <v>40</v>
      </c>
      <c r="D175" s="22" t="s">
        <v>133</v>
      </c>
      <c r="E175" s="22"/>
      <c r="F175" s="22"/>
      <c r="G175" s="24">
        <f>SUM(G176:G177)</f>
        <v>50000</v>
      </c>
    </row>
    <row r="176" spans="2:7" ht="14.25">
      <c r="B176" s="51"/>
      <c r="C176" s="9" t="s">
        <v>41</v>
      </c>
      <c r="D176" s="20"/>
      <c r="E176" s="20" t="s">
        <v>134</v>
      </c>
      <c r="F176" s="7">
        <v>6260</v>
      </c>
      <c r="G176" s="25">
        <v>0</v>
      </c>
    </row>
    <row r="177" spans="2:7" ht="14.25">
      <c r="B177" s="37"/>
      <c r="C177" s="40"/>
      <c r="D177" s="20"/>
      <c r="E177" s="20"/>
      <c r="F177" s="7">
        <v>6290</v>
      </c>
      <c r="G177" s="25">
        <v>50000</v>
      </c>
    </row>
    <row r="178" spans="2:7" ht="30">
      <c r="B178" s="49" t="s">
        <v>238</v>
      </c>
      <c r="C178" s="6" t="s">
        <v>16</v>
      </c>
      <c r="D178" s="22" t="s">
        <v>119</v>
      </c>
      <c r="E178" s="22"/>
      <c r="F178" s="22"/>
      <c r="G178" s="24">
        <f>SUM(G179)</f>
        <v>10000</v>
      </c>
    </row>
    <row r="179" spans="2:7" ht="14.25">
      <c r="B179" s="50"/>
      <c r="C179" s="9" t="s">
        <v>118</v>
      </c>
      <c r="D179" s="20"/>
      <c r="E179" s="20" t="s">
        <v>120</v>
      </c>
      <c r="F179" s="20" t="s">
        <v>218</v>
      </c>
      <c r="G179" s="25">
        <v>10000</v>
      </c>
    </row>
    <row r="180" spans="2:7" ht="15">
      <c r="B180" s="48" t="s">
        <v>239</v>
      </c>
      <c r="C180" s="15" t="s">
        <v>26</v>
      </c>
      <c r="D180" s="22" t="s">
        <v>71</v>
      </c>
      <c r="E180" s="22"/>
      <c r="F180" s="22"/>
      <c r="G180" s="24">
        <f>SUM(G181+G182)</f>
        <v>1031000</v>
      </c>
    </row>
    <row r="181" spans="2:7" ht="14.25">
      <c r="B181" s="48"/>
      <c r="C181" s="18" t="s">
        <v>226</v>
      </c>
      <c r="D181" s="21"/>
      <c r="E181" s="21" t="s">
        <v>74</v>
      </c>
      <c r="F181" s="21" t="s">
        <v>194</v>
      </c>
      <c r="G181" s="27">
        <v>650000</v>
      </c>
    </row>
    <row r="182" spans="2:7" ht="14.25">
      <c r="B182" s="48"/>
      <c r="C182" s="9" t="s">
        <v>123</v>
      </c>
      <c r="D182" s="20"/>
      <c r="E182" s="20" t="s">
        <v>76</v>
      </c>
      <c r="F182" s="7"/>
      <c r="G182" s="25">
        <f>SUM(G183:G184)</f>
        <v>381000</v>
      </c>
    </row>
    <row r="183" spans="2:7" ht="14.25">
      <c r="B183" s="48"/>
      <c r="C183" s="9" t="s">
        <v>227</v>
      </c>
      <c r="D183" s="20"/>
      <c r="E183" s="20"/>
      <c r="F183" s="20" t="s">
        <v>193</v>
      </c>
      <c r="G183" s="25">
        <v>241000</v>
      </c>
    </row>
    <row r="184" spans="2:7" ht="15" thickBot="1">
      <c r="B184" s="48"/>
      <c r="C184" s="18" t="s">
        <v>225</v>
      </c>
      <c r="D184" s="21"/>
      <c r="E184" s="21"/>
      <c r="F184" s="21" t="s">
        <v>193</v>
      </c>
      <c r="G184" s="27">
        <v>140000</v>
      </c>
    </row>
    <row r="185" spans="2:7" ht="15.75" thickBot="1">
      <c r="B185" s="42"/>
      <c r="C185" s="38" t="s">
        <v>138</v>
      </c>
      <c r="D185" s="39"/>
      <c r="E185" s="39"/>
      <c r="F185" s="39"/>
      <c r="G185" s="39">
        <f>SUM(G10+G37+G59+G144+G150+G172)</f>
        <v>48659504</v>
      </c>
    </row>
    <row r="209" spans="3:6" ht="14.25">
      <c r="C209" s="16"/>
      <c r="D209" s="16"/>
      <c r="E209" s="16"/>
      <c r="F209" s="16"/>
    </row>
    <row r="210" spans="3:6" ht="14.25">
      <c r="C210" s="16"/>
      <c r="D210" s="16"/>
      <c r="E210" s="16"/>
      <c r="F210" s="16"/>
    </row>
    <row r="211" spans="3:6" ht="14.25">
      <c r="C211" s="16"/>
      <c r="D211" s="16"/>
      <c r="E211" s="16"/>
      <c r="F211" s="16"/>
    </row>
    <row r="212" spans="3:6" ht="14.25">
      <c r="C212" s="16"/>
      <c r="D212" s="16"/>
      <c r="E212" s="16"/>
      <c r="F212" s="16"/>
    </row>
    <row r="213" spans="3:6" ht="14.25">
      <c r="C213" s="16"/>
      <c r="D213" s="16"/>
      <c r="E213" s="16"/>
      <c r="F213" s="16"/>
    </row>
    <row r="214" spans="3:6" ht="14.25">
      <c r="C214" s="16"/>
      <c r="D214" s="16"/>
      <c r="E214" s="16"/>
      <c r="F214" s="16"/>
    </row>
    <row r="215" spans="3:6" ht="14.25">
      <c r="C215" s="16"/>
      <c r="D215" s="16"/>
      <c r="E215" s="16"/>
      <c r="F215" s="16"/>
    </row>
    <row r="216" spans="3:6" ht="14.25">
      <c r="C216" s="16"/>
      <c r="D216" s="16"/>
      <c r="E216" s="16"/>
      <c r="F216" s="16"/>
    </row>
    <row r="217" spans="3:6" ht="14.25">
      <c r="C217" s="16"/>
      <c r="D217" s="16"/>
      <c r="E217" s="16"/>
      <c r="F217" s="16"/>
    </row>
    <row r="218" spans="3:6" ht="14.25">
      <c r="C218" s="16"/>
      <c r="D218" s="16"/>
      <c r="E218" s="16"/>
      <c r="F218" s="16"/>
    </row>
    <row r="219" spans="3:6" ht="14.25">
      <c r="C219" s="16"/>
      <c r="D219" s="16"/>
      <c r="E219" s="16"/>
      <c r="F219" s="16"/>
    </row>
    <row r="220" spans="3:6" ht="14.25">
      <c r="C220" s="16"/>
      <c r="D220" s="16"/>
      <c r="E220" s="16"/>
      <c r="F220" s="16"/>
    </row>
    <row r="221" spans="3:6" ht="14.25">
      <c r="C221" s="16"/>
      <c r="D221" s="16"/>
      <c r="E221" s="16"/>
      <c r="F221" s="16"/>
    </row>
    <row r="222" spans="3:6" ht="14.25">
      <c r="C222" s="16"/>
      <c r="D222" s="16"/>
      <c r="E222" s="16"/>
      <c r="F222" s="16"/>
    </row>
    <row r="223" spans="3:6" ht="14.25">
      <c r="C223" s="16"/>
      <c r="D223" s="16"/>
      <c r="E223" s="16"/>
      <c r="F223" s="16"/>
    </row>
    <row r="224" spans="3:6" ht="14.25">
      <c r="C224" s="16"/>
      <c r="D224" s="16"/>
      <c r="E224" s="16"/>
      <c r="F224" s="16"/>
    </row>
  </sheetData>
  <mergeCells count="44">
    <mergeCell ref="B57:B58"/>
    <mergeCell ref="B15:B20"/>
    <mergeCell ref="B46:B50"/>
    <mergeCell ref="B34:B36"/>
    <mergeCell ref="B26:B29"/>
    <mergeCell ref="B30:B33"/>
    <mergeCell ref="B43:B44"/>
    <mergeCell ref="B86:B107"/>
    <mergeCell ref="B38:B39"/>
    <mergeCell ref="B60:B63"/>
    <mergeCell ref="B64:B69"/>
    <mergeCell ref="B54:B56"/>
    <mergeCell ref="B70:B77"/>
    <mergeCell ref="B40:B42"/>
    <mergeCell ref="B78:B80"/>
    <mergeCell ref="B82:B84"/>
    <mergeCell ref="B51:B53"/>
    <mergeCell ref="B111:B123"/>
    <mergeCell ref="B124:B126"/>
    <mergeCell ref="B157:B162"/>
    <mergeCell ref="B153:B154"/>
    <mergeCell ref="B155:B156"/>
    <mergeCell ref="B141:B143"/>
    <mergeCell ref="B145:B148"/>
    <mergeCell ref="F7:F8"/>
    <mergeCell ref="G7:G8"/>
    <mergeCell ref="B24:B25"/>
    <mergeCell ref="B7:B8"/>
    <mergeCell ref="C7:C8"/>
    <mergeCell ref="D7:D8"/>
    <mergeCell ref="E7:E8"/>
    <mergeCell ref="B21:B23"/>
    <mergeCell ref="B11:B12"/>
    <mergeCell ref="B13:B14"/>
    <mergeCell ref="B108:B110"/>
    <mergeCell ref="B178:B179"/>
    <mergeCell ref="B180:B184"/>
    <mergeCell ref="B151:B152"/>
    <mergeCell ref="B128:B140"/>
    <mergeCell ref="B175:B176"/>
    <mergeCell ref="B167:B168"/>
    <mergeCell ref="B173:B174"/>
    <mergeCell ref="B169:B170"/>
    <mergeCell ref="B163:B166"/>
  </mergeCells>
  <printOptions/>
  <pageMargins left="0.47" right="0.26" top="0.63" bottom="0.33" header="0.34" footer="0.75"/>
  <pageSetup horizontalDpi="600" verticalDpi="600" orientation="portrait" paperSize="9" scale="85" r:id="rId1"/>
  <headerFooter alignWithMargins="0">
    <oddFooter>&amp;CStrona &amp;P</oddFooter>
  </headerFooter>
  <rowBreaks count="4" manualBreakCount="4">
    <brk id="44" max="255" man="1"/>
    <brk id="84" max="255" man="1"/>
    <brk id="126" max="255" man="1"/>
    <brk id="1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Finansowy</cp:lastModifiedBy>
  <cp:lastPrinted>2003-12-30T08:29:23Z</cp:lastPrinted>
  <dcterms:created xsi:type="dcterms:W3CDTF">2003-09-23T06:48:39Z</dcterms:created>
  <dcterms:modified xsi:type="dcterms:W3CDTF">2003-12-30T08:30:40Z</dcterms:modified>
  <cp:category/>
  <cp:version/>
  <cp:contentType/>
  <cp:contentStatus/>
</cp:coreProperties>
</file>