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externalReferences>
    <externalReference r:id="rId7"/>
  </externalReferences>
  <definedNames>
    <definedName name="_xlnm.Print_Area" localSheetId="0">'Arkusz1'!$A$1:$H$70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<sst xmlns="http://schemas.openxmlformats.org/spreadsheetml/2006/main" count="100" uniqueCount="66">
  <si>
    <t>Zmiany w planie wydatków w poszczególnych jednostkach i §§</t>
  </si>
  <si>
    <t>w złotych</t>
  </si>
  <si>
    <t xml:space="preserve">Dział/Rozdział </t>
  </si>
  <si>
    <t>Nazwa jednostki</t>
  </si>
  <si>
    <t>1.</t>
  </si>
  <si>
    <t>- zmniejszenie</t>
  </si>
  <si>
    <t>- zwiększenie</t>
  </si>
  <si>
    <t>3.</t>
  </si>
  <si>
    <t>Razem 85403, w tym:</t>
  </si>
  <si>
    <t>Ogółem, w tym:</t>
  </si>
  <si>
    <t>854/85403</t>
  </si>
  <si>
    <t>2.</t>
  </si>
  <si>
    <t>801/80102</t>
  </si>
  <si>
    <t>Razem 80102, w tym:</t>
  </si>
  <si>
    <t>801/80111</t>
  </si>
  <si>
    <t>Razem 80111, w tym:</t>
  </si>
  <si>
    <t>801/80130</t>
  </si>
  <si>
    <t>Razem 80130, w tym:</t>
  </si>
  <si>
    <t>4.</t>
  </si>
  <si>
    <t>6.</t>
  </si>
  <si>
    <t>Zespół Szkół Specjalnych Brzeg</t>
  </si>
  <si>
    <t>854/85401</t>
  </si>
  <si>
    <t>Razem 85401, w tym:</t>
  </si>
  <si>
    <t>801/80110</t>
  </si>
  <si>
    <t>Zespół Szkół Rolniczych Żłobizna</t>
  </si>
  <si>
    <t>854/85410</t>
  </si>
  <si>
    <t>Razem 85410, w tym:</t>
  </si>
  <si>
    <t>Specjalny Ośrodek Szkolno-Wychowawczy                                            Grodków</t>
  </si>
  <si>
    <t>9.</t>
  </si>
  <si>
    <t>10.</t>
  </si>
  <si>
    <t>Razem 80110, w tym:</t>
  </si>
  <si>
    <t>Zespół Szkół Zawodowych nr 1 Brzeg</t>
  </si>
  <si>
    <t>Zespół Szkół Ekonomicznych Brzeg</t>
  </si>
  <si>
    <t>Zespół Szkół Rolniczych CKP Grodków</t>
  </si>
  <si>
    <t>801/80120</t>
  </si>
  <si>
    <t>Razem 80120, w tym:</t>
  </si>
  <si>
    <t>I Liceum Ogólnokształcące Brzeg</t>
  </si>
  <si>
    <t>II Liceum Ogólnokształcące Brzeg</t>
  </si>
  <si>
    <t>Liceum Ogólnokształcące Grodków</t>
  </si>
  <si>
    <t>926/92601</t>
  </si>
  <si>
    <t>Razem 92601, w tym:</t>
  </si>
  <si>
    <t>§ 4010</t>
  </si>
  <si>
    <t>§ 4040</t>
  </si>
  <si>
    <t>§ 4110</t>
  </si>
  <si>
    <t>§ 4120</t>
  </si>
  <si>
    <t>Zespół Szkół Budowlanych Brzeg</t>
  </si>
  <si>
    <t>854/85406</t>
  </si>
  <si>
    <t>Razem 85406, w tym:</t>
  </si>
  <si>
    <t>Poradnia Psychologiczno-Pedagogiczna Brzeg</t>
  </si>
  <si>
    <t>Poradnia Psychologiczno-Pedagogiczna Grodków</t>
  </si>
  <si>
    <t>5.</t>
  </si>
  <si>
    <t>7.</t>
  </si>
  <si>
    <t>8.</t>
  </si>
  <si>
    <t xml:space="preserve">   Razem </t>
  </si>
  <si>
    <t>Rady Powiatu Brzeskiego</t>
  </si>
  <si>
    <t>(jednostki oświatowe)</t>
  </si>
  <si>
    <t>Lp.</t>
  </si>
  <si>
    <t>Razem 80123, w tym:</t>
  </si>
  <si>
    <t>801/80123</t>
  </si>
  <si>
    <t>Razem 80134, w tym:</t>
  </si>
  <si>
    <t>801/80134</t>
  </si>
  <si>
    <t>11.</t>
  </si>
  <si>
    <t>12.</t>
  </si>
  <si>
    <t>Załącznik nr 4</t>
  </si>
  <si>
    <t>z dnia 29 września 2011r.</t>
  </si>
  <si>
    <t>do uchwały nr XII/81/11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</si>
</sst>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2.&quot;"/>
    <numFmt numFmtId="165" formatCode="#,##0,_z_ł"/>
    <numFmt numFmtId="166" formatCode="#,##0;\-#,##0"/>
    <numFmt numFmtId="167" formatCode="#,##0\ _z_ł"/>
  </numFmts>
  <fonts count="44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67" fontId="6" fillId="0" borderId="10" xfId="0" applyNumberFormat="1" applyFont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167" fontId="5" fillId="0" borderId="11" xfId="0" applyNumberFormat="1" applyFont="1" applyFill="1" applyBorder="1" applyAlignment="1">
      <alignment horizontal="right" vertical="center" wrapText="1"/>
    </xf>
    <xf numFmtId="167" fontId="5" fillId="0" borderId="12" xfId="0" applyNumberFormat="1" applyFont="1" applyFill="1" applyBorder="1" applyAlignment="1">
      <alignment horizontal="right" vertical="center" wrapText="1"/>
    </xf>
    <xf numFmtId="167" fontId="5" fillId="0" borderId="13" xfId="0" applyNumberFormat="1" applyFont="1" applyBorder="1" applyAlignment="1">
      <alignment horizontal="right" vertical="center" wrapText="1"/>
    </xf>
    <xf numFmtId="167" fontId="5" fillId="0" borderId="14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7" fontId="4" fillId="0" borderId="13" xfId="0" applyNumberFormat="1" applyFont="1" applyBorder="1" applyAlignment="1">
      <alignment horizontal="righ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right" vertical="center" wrapText="1"/>
    </xf>
    <xf numFmtId="167" fontId="2" fillId="0" borderId="17" xfId="0" applyNumberFormat="1" applyFont="1" applyBorder="1" applyAlignment="1">
      <alignment horizontal="right" vertical="center" wrapText="1"/>
    </xf>
    <xf numFmtId="167" fontId="4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%20Za&#322;.%20nr%20do%20Uchwa&#322;y%20Rady%20Powiatu%20nr%20--11%20z%2029.09.2011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  <sheetName val="Arkusz4"/>
    </sheetNames>
    <sheetDataSet>
      <sheetData sheetId="0">
        <row r="10">
          <cell r="E10">
            <v>403</v>
          </cell>
          <cell r="F10">
            <v>65</v>
          </cell>
          <cell r="J10">
            <v>-290</v>
          </cell>
          <cell r="K10">
            <v>650</v>
          </cell>
        </row>
        <row r="14">
          <cell r="E14">
            <v>486</v>
          </cell>
          <cell r="F14">
            <v>78</v>
          </cell>
        </row>
        <row r="19">
          <cell r="E19">
            <v>403</v>
          </cell>
          <cell r="F19">
            <v>65</v>
          </cell>
          <cell r="J19">
            <v>-290</v>
          </cell>
          <cell r="K19">
            <v>650</v>
          </cell>
        </row>
        <row r="23">
          <cell r="E23">
            <v>1276</v>
          </cell>
          <cell r="F23">
            <v>206</v>
          </cell>
        </row>
        <row r="24">
          <cell r="E24">
            <v>1215</v>
          </cell>
          <cell r="F24">
            <v>196</v>
          </cell>
        </row>
        <row r="25">
          <cell r="E25">
            <v>608</v>
          </cell>
          <cell r="F25">
            <v>98</v>
          </cell>
        </row>
        <row r="29">
          <cell r="I29">
            <v>2402</v>
          </cell>
          <cell r="P29">
            <v>0</v>
          </cell>
        </row>
        <row r="30">
          <cell r="E30">
            <v>1701</v>
          </cell>
          <cell r="F30">
            <v>275</v>
          </cell>
          <cell r="J30">
            <v>2350</v>
          </cell>
          <cell r="K30">
            <v>3670</v>
          </cell>
        </row>
        <row r="31">
          <cell r="E31">
            <v>1720</v>
          </cell>
          <cell r="F31">
            <v>188</v>
          </cell>
          <cell r="J31">
            <v>300</v>
          </cell>
          <cell r="K31">
            <v>600</v>
          </cell>
        </row>
        <row r="32">
          <cell r="E32">
            <v>486</v>
          </cell>
          <cell r="F32">
            <v>78</v>
          </cell>
        </row>
        <row r="33">
          <cell r="F33">
            <v>298</v>
          </cell>
        </row>
        <row r="37">
          <cell r="E37">
            <v>44</v>
          </cell>
          <cell r="J37">
            <v>-40</v>
          </cell>
        </row>
        <row r="41">
          <cell r="E41">
            <v>1519</v>
          </cell>
          <cell r="F41">
            <v>245</v>
          </cell>
        </row>
        <row r="45">
          <cell r="E45">
            <v>382</v>
          </cell>
          <cell r="F45">
            <v>62</v>
          </cell>
          <cell r="J45">
            <v>360</v>
          </cell>
          <cell r="K45">
            <v>700</v>
          </cell>
        </row>
        <row r="46">
          <cell r="E46">
            <v>273</v>
          </cell>
          <cell r="F46">
            <v>44</v>
          </cell>
          <cell r="J46">
            <v>1329</v>
          </cell>
          <cell r="K46">
            <v>132</v>
          </cell>
        </row>
        <row r="50">
          <cell r="E50">
            <v>121</v>
          </cell>
          <cell r="F50">
            <v>20</v>
          </cell>
        </row>
        <row r="54">
          <cell r="E54">
            <v>729</v>
          </cell>
          <cell r="F54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75" zoomScaleSheetLayoutView="75" zoomScalePageLayoutView="0" workbookViewId="0" topLeftCell="A1">
      <pane ySplit="9" topLeftCell="A46" activePane="bottomLeft" state="frozen"/>
      <selection pane="topLeft" activeCell="V1" sqref="V1"/>
      <selection pane="bottomLeft" activeCell="E5" sqref="E5"/>
    </sheetView>
  </sheetViews>
  <sheetFormatPr defaultColWidth="9.125" defaultRowHeight="12.75"/>
  <cols>
    <col min="1" max="1" width="5.50390625" style="1" customWidth="1"/>
    <col min="2" max="2" width="22.50390625" style="1" customWidth="1"/>
    <col min="3" max="3" width="32.125" style="1" customWidth="1"/>
    <col min="4" max="4" width="9.75390625" style="1" bestFit="1" customWidth="1"/>
    <col min="5" max="5" width="11.375" style="1" bestFit="1" customWidth="1"/>
    <col min="6" max="6" width="9.75390625" style="1" bestFit="1" customWidth="1"/>
    <col min="7" max="7" width="9.375" style="1" bestFit="1" customWidth="1"/>
    <col min="8" max="8" width="12.375" style="1" customWidth="1"/>
    <col min="9" max="16384" width="9.125" style="1" customWidth="1"/>
  </cols>
  <sheetData>
    <row r="1" ht="13.5">
      <c r="F1" s="1" t="s">
        <v>63</v>
      </c>
    </row>
    <row r="2" spans="3:6" ht="13.5">
      <c r="C2" s="33"/>
      <c r="F2" s="1" t="s">
        <v>65</v>
      </c>
    </row>
    <row r="3" ht="13.5">
      <c r="F3" s="1" t="s">
        <v>54</v>
      </c>
    </row>
    <row r="4" ht="13.5">
      <c r="F4" s="1" t="s">
        <v>64</v>
      </c>
    </row>
    <row r="6" ht="15">
      <c r="B6" s="10" t="s">
        <v>0</v>
      </c>
    </row>
    <row r="7" spans="3:8" ht="14.25" thickBot="1">
      <c r="C7" s="1" t="s">
        <v>55</v>
      </c>
      <c r="H7" s="1" t="s">
        <v>1</v>
      </c>
    </row>
    <row r="8" spans="1:8" ht="22.5" customHeight="1" thickBot="1">
      <c r="A8" s="25" t="s">
        <v>56</v>
      </c>
      <c r="B8" s="26" t="s">
        <v>2</v>
      </c>
      <c r="C8" s="26" t="s">
        <v>3</v>
      </c>
      <c r="D8" s="27" t="s">
        <v>41</v>
      </c>
      <c r="E8" s="27" t="s">
        <v>42</v>
      </c>
      <c r="F8" s="27" t="s">
        <v>43</v>
      </c>
      <c r="G8" s="27" t="s">
        <v>44</v>
      </c>
      <c r="H8" s="28" t="s">
        <v>53</v>
      </c>
    </row>
    <row r="9" spans="1:8" ht="14.25" thickBot="1">
      <c r="A9" s="29">
        <v>1</v>
      </c>
      <c r="B9" s="30">
        <v>2</v>
      </c>
      <c r="C9" s="30">
        <v>3</v>
      </c>
      <c r="D9" s="31">
        <v>4</v>
      </c>
      <c r="E9" s="31">
        <v>5</v>
      </c>
      <c r="F9" s="31">
        <v>6</v>
      </c>
      <c r="G9" s="31">
        <v>7</v>
      </c>
      <c r="H9" s="32">
        <v>8</v>
      </c>
    </row>
    <row r="10" spans="1:8" ht="41.25">
      <c r="A10" s="52" t="s">
        <v>4</v>
      </c>
      <c r="B10" s="54" t="s">
        <v>12</v>
      </c>
      <c r="C10" s="21" t="s">
        <v>27</v>
      </c>
      <c r="D10" s="22"/>
      <c r="E10" s="23">
        <v>-60</v>
      </c>
      <c r="F10" s="22"/>
      <c r="G10" s="22"/>
      <c r="H10" s="24">
        <f>SUM(D10:G10)</f>
        <v>-60</v>
      </c>
    </row>
    <row r="11" spans="1:8" ht="18.75" customHeight="1">
      <c r="A11" s="53"/>
      <c r="B11" s="44"/>
      <c r="C11" s="11" t="s">
        <v>20</v>
      </c>
      <c r="D11" s="2">
        <v>4336</v>
      </c>
      <c r="E11" s="2">
        <v>-5100</v>
      </c>
      <c r="F11" s="2">
        <f>SUM('[1]Arkusz1'!E10-'[1]Arkusz1'!J10)</f>
        <v>693</v>
      </c>
      <c r="G11" s="2">
        <f>SUM('[1]Arkusz1'!F10-'[1]Arkusz1'!K10)</f>
        <v>-585</v>
      </c>
      <c r="H11" s="18">
        <f aca="true" t="shared" si="0" ref="H11:H67">SUM(D11:G11)</f>
        <v>-656</v>
      </c>
    </row>
    <row r="12" spans="1:8" ht="18.75" customHeight="1">
      <c r="A12" s="38" t="s">
        <v>13</v>
      </c>
      <c r="B12" s="39"/>
      <c r="C12" s="12"/>
      <c r="D12" s="3">
        <f>SUM(D11)</f>
        <v>4336</v>
      </c>
      <c r="E12" s="3">
        <f>SUM(E10:E11)</f>
        <v>-5160</v>
      </c>
      <c r="F12" s="3">
        <f>SUM(F11)</f>
        <v>693</v>
      </c>
      <c r="G12" s="3">
        <f>SUM(G11)</f>
        <v>-585</v>
      </c>
      <c r="H12" s="18">
        <f t="shared" si="0"/>
        <v>-716</v>
      </c>
    </row>
    <row r="13" spans="1:8" ht="18.75" customHeight="1">
      <c r="A13" s="34" t="s">
        <v>5</v>
      </c>
      <c r="B13" s="35"/>
      <c r="C13" s="12"/>
      <c r="D13" s="2"/>
      <c r="E13" s="2">
        <f>SUM(E10:E11)</f>
        <v>-5160</v>
      </c>
      <c r="F13" s="2"/>
      <c r="G13" s="2">
        <f>SUM(G11)</f>
        <v>-585</v>
      </c>
      <c r="H13" s="18">
        <f t="shared" si="0"/>
        <v>-5745</v>
      </c>
    </row>
    <row r="14" spans="1:8" ht="18.75" customHeight="1">
      <c r="A14" s="34" t="s">
        <v>6</v>
      </c>
      <c r="B14" s="35"/>
      <c r="C14" s="12"/>
      <c r="D14" s="2">
        <v>4336</v>
      </c>
      <c r="E14" s="2"/>
      <c r="F14" s="2">
        <f>SUM(F11)</f>
        <v>693</v>
      </c>
      <c r="G14" s="2"/>
      <c r="H14" s="18">
        <f t="shared" si="0"/>
        <v>5029</v>
      </c>
    </row>
    <row r="15" spans="1:8" ht="18.75" customHeight="1">
      <c r="A15" s="19" t="s">
        <v>11</v>
      </c>
      <c r="B15" s="13" t="s">
        <v>23</v>
      </c>
      <c r="C15" s="11" t="s">
        <v>24</v>
      </c>
      <c r="D15" s="2">
        <v>3200</v>
      </c>
      <c r="E15" s="2">
        <v>-3315</v>
      </c>
      <c r="F15" s="2">
        <f>SUM('[1]Arkusz1'!E14-'[1]Arkusz1'!J14)</f>
        <v>486</v>
      </c>
      <c r="G15" s="2">
        <f>SUM('[1]Arkusz1'!F14-'[1]Arkusz1'!K14)</f>
        <v>78</v>
      </c>
      <c r="H15" s="18">
        <f t="shared" si="0"/>
        <v>449</v>
      </c>
    </row>
    <row r="16" spans="1:8" ht="18.75" customHeight="1">
      <c r="A16" s="38" t="s">
        <v>30</v>
      </c>
      <c r="B16" s="39"/>
      <c r="C16" s="12"/>
      <c r="D16" s="3">
        <f>SUM(D15)</f>
        <v>3200</v>
      </c>
      <c r="E16" s="3">
        <f>SUM(E15)</f>
        <v>-3315</v>
      </c>
      <c r="F16" s="3">
        <f>SUM(F15)</f>
        <v>486</v>
      </c>
      <c r="G16" s="3">
        <f>SUM(G15)</f>
        <v>78</v>
      </c>
      <c r="H16" s="18">
        <f t="shared" si="0"/>
        <v>449</v>
      </c>
    </row>
    <row r="17" spans="1:8" ht="18.75" customHeight="1">
      <c r="A17" s="34" t="s">
        <v>5</v>
      </c>
      <c r="B17" s="35"/>
      <c r="C17" s="12"/>
      <c r="D17" s="2"/>
      <c r="E17" s="2">
        <f>SUM(E15)</f>
        <v>-3315</v>
      </c>
      <c r="F17" s="2"/>
      <c r="G17" s="2"/>
      <c r="H17" s="18">
        <f t="shared" si="0"/>
        <v>-3315</v>
      </c>
    </row>
    <row r="18" spans="1:8" ht="18.75" customHeight="1">
      <c r="A18" s="34" t="s">
        <v>6</v>
      </c>
      <c r="B18" s="35"/>
      <c r="C18" s="12"/>
      <c r="D18" s="2">
        <f>SUM(D15)</f>
        <v>3200</v>
      </c>
      <c r="E18" s="2"/>
      <c r="F18" s="2">
        <f>SUM(F15)</f>
        <v>486</v>
      </c>
      <c r="G18" s="2">
        <f>SUM(G15)</f>
        <v>78</v>
      </c>
      <c r="H18" s="18">
        <f t="shared" si="0"/>
        <v>3764</v>
      </c>
    </row>
    <row r="19" spans="1:8" ht="41.25">
      <c r="A19" s="55" t="s">
        <v>7</v>
      </c>
      <c r="B19" s="43" t="s">
        <v>14</v>
      </c>
      <c r="C19" s="11" t="s">
        <v>27</v>
      </c>
      <c r="D19" s="2"/>
      <c r="E19" s="2">
        <v>-583</v>
      </c>
      <c r="F19" s="2"/>
      <c r="G19" s="2"/>
      <c r="H19" s="18">
        <f t="shared" si="0"/>
        <v>-583</v>
      </c>
    </row>
    <row r="20" spans="1:8" ht="18.75" customHeight="1">
      <c r="A20" s="53"/>
      <c r="B20" s="44"/>
      <c r="C20" s="11" t="s">
        <v>20</v>
      </c>
      <c r="D20" s="2">
        <v>4336</v>
      </c>
      <c r="E20" s="2">
        <v>-3600</v>
      </c>
      <c r="F20" s="2">
        <f>SUM('[1]Arkusz1'!E19-'[1]Arkusz1'!J19)</f>
        <v>693</v>
      </c>
      <c r="G20" s="2">
        <f>SUM('[1]Arkusz1'!F19-'[1]Arkusz1'!K19)</f>
        <v>-585</v>
      </c>
      <c r="H20" s="18">
        <f t="shared" si="0"/>
        <v>844</v>
      </c>
    </row>
    <row r="21" spans="1:8" ht="18.75" customHeight="1">
      <c r="A21" s="38" t="s">
        <v>15</v>
      </c>
      <c r="B21" s="39"/>
      <c r="C21" s="12"/>
      <c r="D21" s="3">
        <f>SUM(D20)</f>
        <v>4336</v>
      </c>
      <c r="E21" s="3">
        <f>SUM(E19:E20)</f>
        <v>-4183</v>
      </c>
      <c r="F21" s="3">
        <f>SUM(F20)</f>
        <v>693</v>
      </c>
      <c r="G21" s="3">
        <f>SUM(G20)</f>
        <v>-585</v>
      </c>
      <c r="H21" s="18">
        <f t="shared" si="0"/>
        <v>261</v>
      </c>
    </row>
    <row r="22" spans="1:8" ht="18.75" customHeight="1">
      <c r="A22" s="34" t="s">
        <v>5</v>
      </c>
      <c r="B22" s="35"/>
      <c r="C22" s="12"/>
      <c r="D22" s="4"/>
      <c r="E22" s="2">
        <f>SUM(E19:E20)</f>
        <v>-4183</v>
      </c>
      <c r="F22" s="4"/>
      <c r="G22" s="2">
        <f>SUM(G20)</f>
        <v>-585</v>
      </c>
      <c r="H22" s="18">
        <f t="shared" si="0"/>
        <v>-4768</v>
      </c>
    </row>
    <row r="23" spans="1:8" ht="18.75" customHeight="1">
      <c r="A23" s="34" t="s">
        <v>6</v>
      </c>
      <c r="B23" s="35"/>
      <c r="C23" s="12"/>
      <c r="D23" s="2">
        <f>SUM(D20)</f>
        <v>4336</v>
      </c>
      <c r="E23" s="2"/>
      <c r="F23" s="2">
        <f>SUM(F20)</f>
        <v>693</v>
      </c>
      <c r="G23" s="4"/>
      <c r="H23" s="18">
        <f t="shared" si="0"/>
        <v>5029</v>
      </c>
    </row>
    <row r="24" spans="1:8" ht="27">
      <c r="A24" s="40" t="s">
        <v>18</v>
      </c>
      <c r="B24" s="51" t="s">
        <v>34</v>
      </c>
      <c r="C24" s="11" t="s">
        <v>32</v>
      </c>
      <c r="D24" s="2"/>
      <c r="E24" s="2">
        <v>-330</v>
      </c>
      <c r="F24" s="2"/>
      <c r="G24" s="4"/>
      <c r="H24" s="18">
        <f t="shared" si="0"/>
        <v>-330</v>
      </c>
    </row>
    <row r="25" spans="1:8" ht="18.75" customHeight="1">
      <c r="A25" s="41"/>
      <c r="B25" s="51"/>
      <c r="C25" s="11" t="s">
        <v>36</v>
      </c>
      <c r="D25" s="2">
        <v>8400</v>
      </c>
      <c r="E25" s="2">
        <v>-4282</v>
      </c>
      <c r="F25" s="2">
        <f>SUM('[1]Arkusz1'!E23-'[1]Arkusz1'!J23)</f>
        <v>1276</v>
      </c>
      <c r="G25" s="2">
        <f>SUM('[1]Arkusz1'!F23-'[1]Arkusz1'!K23)</f>
        <v>206</v>
      </c>
      <c r="H25" s="18">
        <f t="shared" si="0"/>
        <v>5600</v>
      </c>
    </row>
    <row r="26" spans="1:8" ht="18.75" customHeight="1">
      <c r="A26" s="41"/>
      <c r="B26" s="51"/>
      <c r="C26" s="11" t="s">
        <v>37</v>
      </c>
      <c r="D26" s="2">
        <v>7940</v>
      </c>
      <c r="E26" s="2">
        <v>-163</v>
      </c>
      <c r="F26" s="2">
        <f>SUM('[1]Arkusz1'!E24-'[1]Arkusz1'!J24)</f>
        <v>1215</v>
      </c>
      <c r="G26" s="2">
        <f>SUM('[1]Arkusz1'!F24-'[1]Arkusz1'!K24)</f>
        <v>196</v>
      </c>
      <c r="H26" s="18">
        <f t="shared" si="0"/>
        <v>9188</v>
      </c>
    </row>
    <row r="27" spans="1:8" ht="27">
      <c r="A27" s="42"/>
      <c r="B27" s="51"/>
      <c r="C27" s="11" t="s">
        <v>38</v>
      </c>
      <c r="D27" s="2">
        <v>4000</v>
      </c>
      <c r="E27" s="2">
        <v>-3742</v>
      </c>
      <c r="F27" s="2">
        <f>SUM('[1]Arkusz1'!E25-'[1]Arkusz1'!J25)</f>
        <v>608</v>
      </c>
      <c r="G27" s="2">
        <f>SUM('[1]Arkusz1'!F25-'[1]Arkusz1'!K25)</f>
        <v>98</v>
      </c>
      <c r="H27" s="18">
        <f t="shared" si="0"/>
        <v>964</v>
      </c>
    </row>
    <row r="28" spans="1:8" ht="18.75" customHeight="1">
      <c r="A28" s="38" t="s">
        <v>35</v>
      </c>
      <c r="B28" s="39"/>
      <c r="C28" s="12"/>
      <c r="D28" s="3">
        <f>SUM(D25:D27)</f>
        <v>20340</v>
      </c>
      <c r="E28" s="3">
        <f>SUM(E24:E27)</f>
        <v>-8517</v>
      </c>
      <c r="F28" s="3">
        <f>SUM(F25:F27)</f>
        <v>3099</v>
      </c>
      <c r="G28" s="3">
        <f>SUM(G25:G27)</f>
        <v>500</v>
      </c>
      <c r="H28" s="18">
        <f t="shared" si="0"/>
        <v>15422</v>
      </c>
    </row>
    <row r="29" spans="1:8" ht="18.75" customHeight="1">
      <c r="A29" s="34" t="s">
        <v>5</v>
      </c>
      <c r="B29" s="35"/>
      <c r="C29" s="12"/>
      <c r="D29" s="2"/>
      <c r="E29" s="2">
        <f>SUM(E24:E27)</f>
        <v>-8517</v>
      </c>
      <c r="F29" s="2"/>
      <c r="G29" s="2"/>
      <c r="H29" s="18">
        <f t="shared" si="0"/>
        <v>-8517</v>
      </c>
    </row>
    <row r="30" spans="1:8" ht="18.75" customHeight="1">
      <c r="A30" s="34" t="s">
        <v>6</v>
      </c>
      <c r="B30" s="35"/>
      <c r="C30" s="12"/>
      <c r="D30" s="2">
        <f>SUM(D25:D27)</f>
        <v>20340</v>
      </c>
      <c r="E30" s="2"/>
      <c r="F30" s="2">
        <f>SUM(F25:F27)</f>
        <v>3099</v>
      </c>
      <c r="G30" s="2">
        <f>SUM(G25:G27)</f>
        <v>500</v>
      </c>
      <c r="H30" s="18">
        <f t="shared" si="0"/>
        <v>23939</v>
      </c>
    </row>
    <row r="31" spans="1:8" ht="27">
      <c r="A31" s="19" t="s">
        <v>50</v>
      </c>
      <c r="B31" s="13" t="s">
        <v>58</v>
      </c>
      <c r="C31" s="11" t="s">
        <v>32</v>
      </c>
      <c r="D31" s="2"/>
      <c r="E31" s="2">
        <v>-937</v>
      </c>
      <c r="F31" s="2"/>
      <c r="G31" s="2"/>
      <c r="H31" s="18">
        <f t="shared" si="0"/>
        <v>-937</v>
      </c>
    </row>
    <row r="32" spans="1:8" ht="18.75" customHeight="1">
      <c r="A32" s="38" t="s">
        <v>57</v>
      </c>
      <c r="B32" s="39"/>
      <c r="C32" s="12"/>
      <c r="D32" s="2"/>
      <c r="E32" s="4">
        <f>SUM(E31)</f>
        <v>-937</v>
      </c>
      <c r="F32" s="2"/>
      <c r="G32" s="2"/>
      <c r="H32" s="18">
        <f t="shared" si="0"/>
        <v>-937</v>
      </c>
    </row>
    <row r="33" spans="1:8" ht="18.75" customHeight="1">
      <c r="A33" s="34" t="s">
        <v>5</v>
      </c>
      <c r="B33" s="35"/>
      <c r="C33" s="12"/>
      <c r="D33" s="2"/>
      <c r="E33" s="2">
        <f>SUM(E31)</f>
        <v>-937</v>
      </c>
      <c r="F33" s="2"/>
      <c r="G33" s="2"/>
      <c r="H33" s="18">
        <f t="shared" si="0"/>
        <v>-937</v>
      </c>
    </row>
    <row r="34" spans="1:8" ht="18.75" customHeight="1">
      <c r="A34" s="34" t="s">
        <v>6</v>
      </c>
      <c r="B34" s="35"/>
      <c r="C34" s="12"/>
      <c r="D34" s="2"/>
      <c r="E34" s="2"/>
      <c r="F34" s="2"/>
      <c r="G34" s="2"/>
      <c r="H34" s="18">
        <f t="shared" si="0"/>
        <v>0</v>
      </c>
    </row>
    <row r="35" spans="1:8" ht="18.75" customHeight="1">
      <c r="A35" s="40" t="s">
        <v>19</v>
      </c>
      <c r="B35" s="51" t="s">
        <v>16</v>
      </c>
      <c r="C35" s="11" t="s">
        <v>45</v>
      </c>
      <c r="D35" s="2">
        <v>4100</v>
      </c>
      <c r="E35" s="2">
        <f>SUM('[1]Arkusz1'!P29-'[1]Arkusz1'!I29)</f>
        <v>-2402</v>
      </c>
      <c r="F35" s="2">
        <v>1549</v>
      </c>
      <c r="G35" s="2">
        <v>250</v>
      </c>
      <c r="H35" s="18">
        <f t="shared" si="0"/>
        <v>3497</v>
      </c>
    </row>
    <row r="36" spans="1:8" ht="27">
      <c r="A36" s="41"/>
      <c r="B36" s="51"/>
      <c r="C36" s="11" t="s">
        <v>31</v>
      </c>
      <c r="D36" s="2">
        <v>-2400</v>
      </c>
      <c r="E36" s="2">
        <v>-1870</v>
      </c>
      <c r="F36" s="2">
        <f>SUM('[1]Arkusz1'!E30-'[1]Arkusz1'!J30)</f>
        <v>-649</v>
      </c>
      <c r="G36" s="2">
        <f>SUM('[1]Arkusz1'!F30-'[1]Arkusz1'!K30)</f>
        <v>-3395</v>
      </c>
      <c r="H36" s="18">
        <f t="shared" si="0"/>
        <v>-8314</v>
      </c>
    </row>
    <row r="37" spans="1:8" ht="27">
      <c r="A37" s="41"/>
      <c r="B37" s="51"/>
      <c r="C37" s="11" t="s">
        <v>32</v>
      </c>
      <c r="D37" s="2">
        <v>7256</v>
      </c>
      <c r="E37" s="2">
        <v>-4169</v>
      </c>
      <c r="F37" s="2">
        <f>SUM('[1]Arkusz1'!E31-'[1]Arkusz1'!J31)</f>
        <v>1420</v>
      </c>
      <c r="G37" s="2">
        <f>SUM('[1]Arkusz1'!F31-'[1]Arkusz1'!K31)</f>
        <v>-412</v>
      </c>
      <c r="H37" s="18">
        <f t="shared" si="0"/>
        <v>4095</v>
      </c>
    </row>
    <row r="38" spans="1:8" ht="18.75" customHeight="1">
      <c r="A38" s="41"/>
      <c r="B38" s="51"/>
      <c r="C38" s="11" t="s">
        <v>24</v>
      </c>
      <c r="D38" s="2">
        <v>3200</v>
      </c>
      <c r="E38" s="2">
        <v>-1553</v>
      </c>
      <c r="F38" s="2">
        <f>SUM('[1]Arkusz1'!E32-'[1]Arkusz1'!J32)</f>
        <v>486</v>
      </c>
      <c r="G38" s="2">
        <f>SUM('[1]Arkusz1'!F32-'[1]Arkusz1'!K32)</f>
        <v>78</v>
      </c>
      <c r="H38" s="18">
        <f t="shared" si="0"/>
        <v>2211</v>
      </c>
    </row>
    <row r="39" spans="1:8" ht="27">
      <c r="A39" s="42"/>
      <c r="B39" s="51"/>
      <c r="C39" s="11" t="s">
        <v>33</v>
      </c>
      <c r="D39" s="2">
        <v>15953</v>
      </c>
      <c r="E39" s="2">
        <v>-1346</v>
      </c>
      <c r="F39" s="2">
        <v>-7743</v>
      </c>
      <c r="G39" s="2">
        <f>SUM('[1]Arkusz1'!F33-'[1]Arkusz1'!K33)</f>
        <v>298</v>
      </c>
      <c r="H39" s="18">
        <f t="shared" si="0"/>
        <v>7162</v>
      </c>
    </row>
    <row r="40" spans="1:8" ht="18.75" customHeight="1">
      <c r="A40" s="38" t="s">
        <v>17</v>
      </c>
      <c r="B40" s="39"/>
      <c r="C40" s="12"/>
      <c r="D40" s="3">
        <f>SUM(D35:D39)</f>
        <v>28109</v>
      </c>
      <c r="E40" s="3">
        <f>SUM(E35:E39)</f>
        <v>-11340</v>
      </c>
      <c r="F40" s="3">
        <f>SUM(F35:F39)</f>
        <v>-4937</v>
      </c>
      <c r="G40" s="3">
        <f>SUM(G35:G39)</f>
        <v>-3181</v>
      </c>
      <c r="H40" s="18">
        <f t="shared" si="0"/>
        <v>8651</v>
      </c>
    </row>
    <row r="41" spans="1:8" ht="18.75" customHeight="1">
      <c r="A41" s="34" t="s">
        <v>5</v>
      </c>
      <c r="B41" s="35"/>
      <c r="C41" s="12"/>
      <c r="D41" s="2">
        <f>SUM(D36)</f>
        <v>-2400</v>
      </c>
      <c r="E41" s="2">
        <f>SUM(E35:E39)</f>
        <v>-11340</v>
      </c>
      <c r="F41" s="2">
        <f>SUM(F36+F39)</f>
        <v>-8392</v>
      </c>
      <c r="G41" s="2">
        <f>SUM(G36+G37)</f>
        <v>-3807</v>
      </c>
      <c r="H41" s="18">
        <f t="shared" si="0"/>
        <v>-25939</v>
      </c>
    </row>
    <row r="42" spans="1:8" ht="18.75" customHeight="1">
      <c r="A42" s="34" t="s">
        <v>6</v>
      </c>
      <c r="B42" s="35"/>
      <c r="C42" s="12"/>
      <c r="D42" s="2">
        <f>SUM(D35+D37+D38+D39)</f>
        <v>30509</v>
      </c>
      <c r="E42" s="2"/>
      <c r="F42" s="2">
        <f>SUM(F35+F37+F38)</f>
        <v>3455</v>
      </c>
      <c r="G42" s="2">
        <f>SUM(G35+G38+G39)</f>
        <v>626</v>
      </c>
      <c r="H42" s="18">
        <f t="shared" si="0"/>
        <v>34590</v>
      </c>
    </row>
    <row r="43" spans="1:8" ht="41.25">
      <c r="A43" s="19" t="s">
        <v>51</v>
      </c>
      <c r="B43" s="13" t="s">
        <v>60</v>
      </c>
      <c r="C43" s="11" t="s">
        <v>27</v>
      </c>
      <c r="D43" s="2"/>
      <c r="E43" s="2">
        <v>-65</v>
      </c>
      <c r="F43" s="2"/>
      <c r="G43" s="2"/>
      <c r="H43" s="18">
        <f t="shared" si="0"/>
        <v>-65</v>
      </c>
    </row>
    <row r="44" spans="1:8" ht="18.75" customHeight="1">
      <c r="A44" s="38" t="s">
        <v>59</v>
      </c>
      <c r="B44" s="39"/>
      <c r="C44" s="12"/>
      <c r="D44" s="2"/>
      <c r="E44" s="4">
        <f>SUM(E43)</f>
        <v>-65</v>
      </c>
      <c r="F44" s="2"/>
      <c r="G44" s="2"/>
      <c r="H44" s="18">
        <f t="shared" si="0"/>
        <v>-65</v>
      </c>
    </row>
    <row r="45" spans="1:8" ht="18.75" customHeight="1">
      <c r="A45" s="34" t="s">
        <v>5</v>
      </c>
      <c r="B45" s="35"/>
      <c r="C45" s="12"/>
      <c r="D45" s="2"/>
      <c r="E45" s="2">
        <f>SUM(E44)</f>
        <v>-65</v>
      </c>
      <c r="F45" s="2"/>
      <c r="G45" s="2"/>
      <c r="H45" s="18">
        <f t="shared" si="0"/>
        <v>-65</v>
      </c>
    </row>
    <row r="46" spans="1:8" ht="18.75" customHeight="1">
      <c r="A46" s="34" t="s">
        <v>6</v>
      </c>
      <c r="B46" s="35"/>
      <c r="C46" s="12"/>
      <c r="D46" s="2"/>
      <c r="E46" s="2"/>
      <c r="F46" s="2"/>
      <c r="G46" s="2"/>
      <c r="H46" s="18">
        <f t="shared" si="0"/>
        <v>0</v>
      </c>
    </row>
    <row r="47" spans="1:8" ht="18.75" customHeight="1">
      <c r="A47" s="20" t="s">
        <v>52</v>
      </c>
      <c r="B47" s="14" t="s">
        <v>21</v>
      </c>
      <c r="C47" s="11" t="s">
        <v>20</v>
      </c>
      <c r="D47" s="2">
        <v>468</v>
      </c>
      <c r="E47" s="2"/>
      <c r="F47" s="2">
        <f>SUM('[1]Arkusz1'!E37-'[1]Arkusz1'!J37)</f>
        <v>84</v>
      </c>
      <c r="G47" s="2">
        <v>-63</v>
      </c>
      <c r="H47" s="18">
        <f t="shared" si="0"/>
        <v>489</v>
      </c>
    </row>
    <row r="48" spans="1:8" ht="18.75" customHeight="1">
      <c r="A48" s="38" t="s">
        <v>22</v>
      </c>
      <c r="B48" s="39"/>
      <c r="C48" s="12"/>
      <c r="D48" s="3">
        <f>SUM(D47)</f>
        <v>468</v>
      </c>
      <c r="E48" s="3">
        <f>SUM(E47)</f>
        <v>0</v>
      </c>
      <c r="F48" s="3">
        <f>SUM(F47)</f>
        <v>84</v>
      </c>
      <c r="G48" s="3">
        <f>SUM(G47)</f>
        <v>-63</v>
      </c>
      <c r="H48" s="18">
        <f t="shared" si="0"/>
        <v>489</v>
      </c>
    </row>
    <row r="49" spans="1:8" ht="18.75" customHeight="1">
      <c r="A49" s="34" t="s">
        <v>5</v>
      </c>
      <c r="B49" s="35"/>
      <c r="C49" s="12"/>
      <c r="D49" s="2"/>
      <c r="E49" s="2"/>
      <c r="F49" s="2"/>
      <c r="G49" s="2">
        <f>SUM(G47)</f>
        <v>-63</v>
      </c>
      <c r="H49" s="18">
        <f t="shared" si="0"/>
        <v>-63</v>
      </c>
    </row>
    <row r="50" spans="1:8" ht="18.75" customHeight="1">
      <c r="A50" s="34" t="s">
        <v>6</v>
      </c>
      <c r="B50" s="35"/>
      <c r="C50" s="12"/>
      <c r="D50" s="2">
        <f>SUM(D47)</f>
        <v>468</v>
      </c>
      <c r="E50" s="2"/>
      <c r="F50" s="2">
        <f>SUM(F47)</f>
        <v>84</v>
      </c>
      <c r="G50" s="2"/>
      <c r="H50" s="18">
        <f t="shared" si="0"/>
        <v>552</v>
      </c>
    </row>
    <row r="51" spans="1:8" ht="41.25">
      <c r="A51" s="20" t="s">
        <v>28</v>
      </c>
      <c r="B51" s="14" t="s">
        <v>10</v>
      </c>
      <c r="C51" s="11" t="s">
        <v>27</v>
      </c>
      <c r="D51" s="2">
        <v>10000</v>
      </c>
      <c r="E51" s="2">
        <v>-6799</v>
      </c>
      <c r="F51" s="2">
        <f>SUM('[1]Arkusz1'!E41-'[1]Arkusz1'!J41)</f>
        <v>1519</v>
      </c>
      <c r="G51" s="2">
        <f>SUM('[1]Arkusz1'!F41-'[1]Arkusz1'!K41)</f>
        <v>245</v>
      </c>
      <c r="H51" s="18">
        <f t="shared" si="0"/>
        <v>4965</v>
      </c>
    </row>
    <row r="52" spans="1:8" ht="18.75" customHeight="1">
      <c r="A52" s="38" t="s">
        <v>8</v>
      </c>
      <c r="B52" s="39"/>
      <c r="C52" s="12"/>
      <c r="D52" s="3">
        <f>SUM(D51)</f>
        <v>10000</v>
      </c>
      <c r="E52" s="3">
        <f>SUM(E51)</f>
        <v>-6799</v>
      </c>
      <c r="F52" s="3">
        <f>SUM(F51)</f>
        <v>1519</v>
      </c>
      <c r="G52" s="3">
        <f>SUM(G51)</f>
        <v>245</v>
      </c>
      <c r="H52" s="18">
        <f t="shared" si="0"/>
        <v>4965</v>
      </c>
    </row>
    <row r="53" spans="1:8" ht="18.75" customHeight="1">
      <c r="A53" s="34" t="s">
        <v>5</v>
      </c>
      <c r="B53" s="35"/>
      <c r="C53" s="12"/>
      <c r="D53" s="2"/>
      <c r="E53" s="2">
        <f>SUM(E51)</f>
        <v>-6799</v>
      </c>
      <c r="F53" s="2"/>
      <c r="G53" s="2"/>
      <c r="H53" s="18">
        <f t="shared" si="0"/>
        <v>-6799</v>
      </c>
    </row>
    <row r="54" spans="1:8" ht="18.75" customHeight="1">
      <c r="A54" s="34" t="s">
        <v>6</v>
      </c>
      <c r="B54" s="35"/>
      <c r="C54" s="12"/>
      <c r="D54" s="2">
        <f>SUM(D51)</f>
        <v>10000</v>
      </c>
      <c r="E54" s="2"/>
      <c r="F54" s="2">
        <f>SUM(F51)</f>
        <v>1519</v>
      </c>
      <c r="G54" s="2">
        <f>SUM(G51)</f>
        <v>245</v>
      </c>
      <c r="H54" s="18">
        <f t="shared" si="0"/>
        <v>11764</v>
      </c>
    </row>
    <row r="55" spans="1:8" ht="27">
      <c r="A55" s="49" t="s">
        <v>29</v>
      </c>
      <c r="B55" s="43" t="s">
        <v>46</v>
      </c>
      <c r="C55" s="11" t="s">
        <v>48</v>
      </c>
      <c r="D55" s="2">
        <v>2520</v>
      </c>
      <c r="E55" s="2">
        <v>-3570</v>
      </c>
      <c r="F55" s="2">
        <f>SUM('[1]Arkusz1'!E45-'[1]Arkusz1'!J45)</f>
        <v>22</v>
      </c>
      <c r="G55" s="2">
        <f>SUM('[1]Arkusz1'!F45-'[1]Arkusz1'!K45)</f>
        <v>-638</v>
      </c>
      <c r="H55" s="18">
        <f t="shared" si="0"/>
        <v>-1666</v>
      </c>
    </row>
    <row r="56" spans="1:8" ht="27">
      <c r="A56" s="50"/>
      <c r="B56" s="44"/>
      <c r="C56" s="11" t="s">
        <v>49</v>
      </c>
      <c r="D56" s="2">
        <v>-3579</v>
      </c>
      <c r="E56" s="2">
        <v>-582</v>
      </c>
      <c r="F56" s="2">
        <f>SUM('[1]Arkusz1'!E46-'[1]Arkusz1'!J46)</f>
        <v>-1056</v>
      </c>
      <c r="G56" s="2">
        <f>SUM('[1]Arkusz1'!F46-'[1]Arkusz1'!K46)</f>
        <v>-88</v>
      </c>
      <c r="H56" s="18">
        <f t="shared" si="0"/>
        <v>-5305</v>
      </c>
    </row>
    <row r="57" spans="1:8" ht="18.75" customHeight="1">
      <c r="A57" s="38" t="s">
        <v>47</v>
      </c>
      <c r="B57" s="39"/>
      <c r="C57" s="12"/>
      <c r="D57" s="3">
        <f>SUM(D55:D56)</f>
        <v>-1059</v>
      </c>
      <c r="E57" s="3">
        <f>SUM(E55:E56)</f>
        <v>-4152</v>
      </c>
      <c r="F57" s="3">
        <f>SUM(F55:F56)</f>
        <v>-1034</v>
      </c>
      <c r="G57" s="3">
        <f>SUM(G55:G56)</f>
        <v>-726</v>
      </c>
      <c r="H57" s="18">
        <f t="shared" si="0"/>
        <v>-6971</v>
      </c>
    </row>
    <row r="58" spans="1:8" ht="18.75" customHeight="1">
      <c r="A58" s="34" t="s">
        <v>5</v>
      </c>
      <c r="B58" s="35"/>
      <c r="C58" s="12"/>
      <c r="D58" s="2">
        <f>SUM(D56)</f>
        <v>-3579</v>
      </c>
      <c r="E58" s="2">
        <f>SUM(E55:E56)</f>
        <v>-4152</v>
      </c>
      <c r="F58" s="2">
        <f>SUM(F56)</f>
        <v>-1056</v>
      </c>
      <c r="G58" s="2">
        <f>SUM(G55:G56)</f>
        <v>-726</v>
      </c>
      <c r="H58" s="18">
        <f t="shared" si="0"/>
        <v>-9513</v>
      </c>
    </row>
    <row r="59" spans="1:8" ht="18.75" customHeight="1">
      <c r="A59" s="34" t="s">
        <v>6</v>
      </c>
      <c r="B59" s="35"/>
      <c r="C59" s="12"/>
      <c r="D59" s="2">
        <f>SUM(D55)</f>
        <v>2520</v>
      </c>
      <c r="E59" s="2"/>
      <c r="F59" s="2">
        <f>SUM(F55)</f>
        <v>22</v>
      </c>
      <c r="G59" s="2"/>
      <c r="H59" s="18">
        <f t="shared" si="0"/>
        <v>2542</v>
      </c>
    </row>
    <row r="60" spans="1:8" ht="18.75" customHeight="1">
      <c r="A60" s="19" t="s">
        <v>61</v>
      </c>
      <c r="B60" s="14" t="s">
        <v>25</v>
      </c>
      <c r="C60" s="11" t="s">
        <v>24</v>
      </c>
      <c r="D60" s="2">
        <v>800</v>
      </c>
      <c r="E60" s="2">
        <v>-253</v>
      </c>
      <c r="F60" s="2">
        <f>SUM('[1]Arkusz1'!E50-'[1]Arkusz1'!J50)</f>
        <v>121</v>
      </c>
      <c r="G60" s="2">
        <f>SUM('[1]Arkusz1'!F50-'[1]Arkusz1'!K50)</f>
        <v>20</v>
      </c>
      <c r="H60" s="18">
        <f t="shared" si="0"/>
        <v>688</v>
      </c>
    </row>
    <row r="61" spans="1:8" ht="18.75" customHeight="1">
      <c r="A61" s="38" t="s">
        <v>26</v>
      </c>
      <c r="B61" s="39"/>
      <c r="C61" s="12"/>
      <c r="D61" s="3">
        <f>SUM(D60)</f>
        <v>800</v>
      </c>
      <c r="E61" s="3">
        <f>SUM(E60)</f>
        <v>-253</v>
      </c>
      <c r="F61" s="3">
        <f>SUM(F60)</f>
        <v>121</v>
      </c>
      <c r="G61" s="3">
        <f>SUM(G60)</f>
        <v>20</v>
      </c>
      <c r="H61" s="18">
        <f t="shared" si="0"/>
        <v>688</v>
      </c>
    </row>
    <row r="62" spans="1:8" ht="18.75" customHeight="1">
      <c r="A62" s="34" t="s">
        <v>5</v>
      </c>
      <c r="B62" s="35"/>
      <c r="C62" s="12"/>
      <c r="D62" s="2"/>
      <c r="E62" s="2">
        <f>SUM(E60)</f>
        <v>-253</v>
      </c>
      <c r="F62" s="2"/>
      <c r="G62" s="2"/>
      <c r="H62" s="18">
        <f t="shared" si="0"/>
        <v>-253</v>
      </c>
    </row>
    <row r="63" spans="1:8" ht="18.75" customHeight="1">
      <c r="A63" s="34" t="s">
        <v>6</v>
      </c>
      <c r="B63" s="35"/>
      <c r="C63" s="12"/>
      <c r="D63" s="2">
        <f>SUM(D60)</f>
        <v>800</v>
      </c>
      <c r="E63" s="2"/>
      <c r="F63" s="2">
        <f>SUM(F60)</f>
        <v>121</v>
      </c>
      <c r="G63" s="2">
        <f>SUM(G60)</f>
        <v>20</v>
      </c>
      <c r="H63" s="18">
        <f t="shared" si="0"/>
        <v>941</v>
      </c>
    </row>
    <row r="64" spans="1:8" ht="27">
      <c r="A64" s="20" t="s">
        <v>62</v>
      </c>
      <c r="B64" s="14" t="s">
        <v>39</v>
      </c>
      <c r="C64" s="11" t="s">
        <v>38</v>
      </c>
      <c r="D64" s="2">
        <v>4800</v>
      </c>
      <c r="E64" s="2">
        <v>-306</v>
      </c>
      <c r="F64" s="2">
        <f>SUM('[1]Arkusz1'!E54-'[1]Arkusz1'!J54)</f>
        <v>729</v>
      </c>
      <c r="G64" s="2">
        <f>SUM('[1]Arkusz1'!F54-'[1]Arkusz1'!K54)</f>
        <v>117</v>
      </c>
      <c r="H64" s="18">
        <f t="shared" si="0"/>
        <v>5340</v>
      </c>
    </row>
    <row r="65" spans="1:8" ht="18.75" customHeight="1">
      <c r="A65" s="38" t="s">
        <v>40</v>
      </c>
      <c r="B65" s="39"/>
      <c r="C65" s="12"/>
      <c r="D65" s="3">
        <f>SUM(D64)</f>
        <v>4800</v>
      </c>
      <c r="E65" s="3">
        <f>SUM(E64)</f>
        <v>-306</v>
      </c>
      <c r="F65" s="3">
        <f>SUM(F64)</f>
        <v>729</v>
      </c>
      <c r="G65" s="3">
        <f>SUM(G64)</f>
        <v>117</v>
      </c>
      <c r="H65" s="18">
        <f t="shared" si="0"/>
        <v>5340</v>
      </c>
    </row>
    <row r="66" spans="1:8" ht="18.75" customHeight="1">
      <c r="A66" s="34" t="s">
        <v>5</v>
      </c>
      <c r="B66" s="35"/>
      <c r="C66" s="12"/>
      <c r="D66" s="2"/>
      <c r="E66" s="2">
        <f>SUM(E64)</f>
        <v>-306</v>
      </c>
      <c r="F66" s="2"/>
      <c r="G66" s="2"/>
      <c r="H66" s="18">
        <f t="shared" si="0"/>
        <v>-306</v>
      </c>
    </row>
    <row r="67" spans="1:8" ht="18.75" customHeight="1" thickBot="1">
      <c r="A67" s="34" t="s">
        <v>6</v>
      </c>
      <c r="B67" s="35"/>
      <c r="C67" s="12"/>
      <c r="D67" s="2">
        <f>SUM(D64)</f>
        <v>4800</v>
      </c>
      <c r="E67" s="2"/>
      <c r="F67" s="2">
        <f>SUM(F64)</f>
        <v>729</v>
      </c>
      <c r="G67" s="2">
        <f>SUM(G64)</f>
        <v>117</v>
      </c>
      <c r="H67" s="18">
        <f t="shared" si="0"/>
        <v>5646</v>
      </c>
    </row>
    <row r="68" spans="1:8" ht="18.75" customHeight="1">
      <c r="A68" s="47" t="s">
        <v>9</v>
      </c>
      <c r="B68" s="48"/>
      <c r="C68" s="15"/>
      <c r="D68" s="5">
        <f aca="true" t="shared" si="1" ref="D68:H70">SUM(D12+D16+D21+D28+D32+D40+D44+D48+D52+D57+D61+D65)</f>
        <v>75330</v>
      </c>
      <c r="E68" s="5">
        <f t="shared" si="1"/>
        <v>-45027</v>
      </c>
      <c r="F68" s="5">
        <f t="shared" si="1"/>
        <v>1453</v>
      </c>
      <c r="G68" s="5">
        <f t="shared" si="1"/>
        <v>-4180</v>
      </c>
      <c r="H68" s="6">
        <f t="shared" si="1"/>
        <v>27576</v>
      </c>
    </row>
    <row r="69" spans="1:8" ht="18.75" customHeight="1">
      <c r="A69" s="36" t="s">
        <v>5</v>
      </c>
      <c r="B69" s="37"/>
      <c r="C69" s="16"/>
      <c r="D69" s="4">
        <f t="shared" si="1"/>
        <v>-5979</v>
      </c>
      <c r="E69" s="4">
        <f t="shared" si="1"/>
        <v>-45027</v>
      </c>
      <c r="F69" s="4">
        <f t="shared" si="1"/>
        <v>-9448</v>
      </c>
      <c r="G69" s="4">
        <f t="shared" si="1"/>
        <v>-5766</v>
      </c>
      <c r="H69" s="7">
        <f t="shared" si="1"/>
        <v>-66220</v>
      </c>
    </row>
    <row r="70" spans="1:8" ht="18.75" customHeight="1" thickBot="1">
      <c r="A70" s="45" t="s">
        <v>6</v>
      </c>
      <c r="B70" s="46"/>
      <c r="C70" s="17"/>
      <c r="D70" s="8">
        <f t="shared" si="1"/>
        <v>81309</v>
      </c>
      <c r="E70" s="8">
        <f t="shared" si="1"/>
        <v>0</v>
      </c>
      <c r="F70" s="8">
        <f t="shared" si="1"/>
        <v>10901</v>
      </c>
      <c r="G70" s="8">
        <f t="shared" si="1"/>
        <v>1586</v>
      </c>
      <c r="H70" s="9">
        <f t="shared" si="1"/>
        <v>93796</v>
      </c>
    </row>
  </sheetData>
  <sheetProtection/>
  <mergeCells count="49">
    <mergeCell ref="A12:B12"/>
    <mergeCell ref="A13:B13"/>
    <mergeCell ref="A14:B14"/>
    <mergeCell ref="A57:B57"/>
    <mergeCell ref="A32:B32"/>
    <mergeCell ref="A41:B41"/>
    <mergeCell ref="A10:A11"/>
    <mergeCell ref="B10:B11"/>
    <mergeCell ref="A19:A20"/>
    <mergeCell ref="B19:B20"/>
    <mergeCell ref="A24:A27"/>
    <mergeCell ref="B24:B27"/>
    <mergeCell ref="A17:B17"/>
    <mergeCell ref="A29:B29"/>
    <mergeCell ref="A30:B30"/>
    <mergeCell ref="A52:B52"/>
    <mergeCell ref="A49:B49"/>
    <mergeCell ref="A50:B50"/>
    <mergeCell ref="A42:B42"/>
    <mergeCell ref="A16:B16"/>
    <mergeCell ref="A55:A56"/>
    <mergeCell ref="A18:B18"/>
    <mergeCell ref="B35:B39"/>
    <mergeCell ref="A48:B48"/>
    <mergeCell ref="A33:B33"/>
    <mergeCell ref="A34:B34"/>
    <mergeCell ref="A21:B21"/>
    <mergeCell ref="A22:B22"/>
    <mergeCell ref="A40:B40"/>
    <mergeCell ref="A59:B59"/>
    <mergeCell ref="B55:B56"/>
    <mergeCell ref="A70:B70"/>
    <mergeCell ref="A68:B68"/>
    <mergeCell ref="A61:B61"/>
    <mergeCell ref="A62:B62"/>
    <mergeCell ref="A63:B63"/>
    <mergeCell ref="A67:B67"/>
    <mergeCell ref="A66:B66"/>
    <mergeCell ref="A65:B65"/>
    <mergeCell ref="A53:B53"/>
    <mergeCell ref="A54:B54"/>
    <mergeCell ref="A23:B23"/>
    <mergeCell ref="A69:B69"/>
    <mergeCell ref="A44:B44"/>
    <mergeCell ref="A45:B45"/>
    <mergeCell ref="A46:B46"/>
    <mergeCell ref="A28:B28"/>
    <mergeCell ref="A35:A39"/>
    <mergeCell ref="A58:B58"/>
  </mergeCells>
  <printOptions/>
  <pageMargins left="0.3937007874015748" right="0.2362204724409449" top="0.984251968503937" bottom="0.984251968503937" header="0.5118110236220472" footer="0.5118110236220472"/>
  <pageSetup horizontalDpi="300" verticalDpi="300" orientation="portrait" paperSize="9" scale="82" r:id="rId1"/>
  <headerFooter alignWithMargins="0">
    <oddFooter>&amp;CStrona &amp;P</oddFooter>
  </headerFooter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2011-09-13T11:22:56Z</cp:lastPrinted>
  <dcterms:created xsi:type="dcterms:W3CDTF">1997-02-26T13:46:56Z</dcterms:created>
  <dcterms:modified xsi:type="dcterms:W3CDTF">2011-09-30T07:57:09Z</dcterms:modified>
  <cp:category/>
  <cp:version/>
  <cp:contentType/>
  <cp:contentStatus/>
  <cp:revision>1</cp:revision>
</cp:coreProperties>
</file>