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'Arkusz1'!$A$1:$F$153</definedName>
  </definedNames>
  <calcPr fullCalcOnLoad="1"/>
</workbook>
</file>

<file path=xl/sharedStrings.xml><?xml version="1.0" encoding="utf-8"?>
<sst xmlns="http://schemas.openxmlformats.org/spreadsheetml/2006/main" count="322" uniqueCount="188">
  <si>
    <t>L.p.</t>
  </si>
  <si>
    <t>Treść</t>
  </si>
  <si>
    <t xml:space="preserve">Dział </t>
  </si>
  <si>
    <t>Rozdział</t>
  </si>
  <si>
    <t>§</t>
  </si>
  <si>
    <t>1.</t>
  </si>
  <si>
    <t>Rolnictwo i łowiectwo</t>
  </si>
  <si>
    <t>2.</t>
  </si>
  <si>
    <t>Gospodarka mieszkaniowa</t>
  </si>
  <si>
    <t>Gospodarka gruntami i nieruchomościami</t>
  </si>
  <si>
    <t>3.</t>
  </si>
  <si>
    <t>Działalność usługowa</t>
  </si>
  <si>
    <t>Opracowania geodezyjne i kartograficzne</t>
  </si>
  <si>
    <t>Nadzór budowlany</t>
  </si>
  <si>
    <t>Bezpieczeństwo publiczne i ochrona przeciwpożarowa</t>
  </si>
  <si>
    <t>5.</t>
  </si>
  <si>
    <t>Komendy powiatowe Państwowej Straży Pożarnej</t>
  </si>
  <si>
    <t>6.</t>
  </si>
  <si>
    <t>Ochrona zdrowia</t>
  </si>
  <si>
    <t>Składki na ubezpieczenie zdrowotne oraz świadczenia dla osób nie objętych obowiązkiem ubezpieczenia zdrowotnego w tym:</t>
  </si>
  <si>
    <t>7.</t>
  </si>
  <si>
    <t>8.</t>
  </si>
  <si>
    <t>Oświata i wychowanie</t>
  </si>
  <si>
    <t>9.</t>
  </si>
  <si>
    <t>Placówki opiekuńczo-wychowawcze</t>
  </si>
  <si>
    <t>Domy pomocy społecznej</t>
  </si>
  <si>
    <t>Rodziny zastępcze</t>
  </si>
  <si>
    <t>Edukacyjna opieka wychowawcza</t>
  </si>
  <si>
    <t>Transport i łączność</t>
  </si>
  <si>
    <t>Drogi publiczne powiatowe</t>
  </si>
  <si>
    <t>Administracja publiczna</t>
  </si>
  <si>
    <t>Starostwo powiatowe</t>
  </si>
  <si>
    <t>- wpływy z różnych opłat</t>
  </si>
  <si>
    <t>010</t>
  </si>
  <si>
    <t>- domy dziecka</t>
  </si>
  <si>
    <t>- bezrobotni</t>
  </si>
  <si>
    <t>- wpływy z różnych dochodów</t>
  </si>
  <si>
    <t>- wpływy z usług</t>
  </si>
  <si>
    <t>- odsetki od środków na rachunku bankowym</t>
  </si>
  <si>
    <t>756</t>
  </si>
  <si>
    <t xml:space="preserve">Dochody od osób prawnych, od osób fizycznych i od innych jednostek nie posiadających osobowości prawnej </t>
  </si>
  <si>
    <t>75622</t>
  </si>
  <si>
    <t>Różne rozliczenia</t>
  </si>
  <si>
    <t>758</t>
  </si>
  <si>
    <t>75814</t>
  </si>
  <si>
    <t>Różne rozliczenia finansowe</t>
  </si>
  <si>
    <t>Szkoły podstawowe specjalne</t>
  </si>
  <si>
    <t>- wynajem pomeszczeń</t>
  </si>
  <si>
    <t>801</t>
  </si>
  <si>
    <t>80102</t>
  </si>
  <si>
    <t>Licea ogólnokształcące</t>
  </si>
  <si>
    <t>80120</t>
  </si>
  <si>
    <t>Szkoły zawodowe</t>
  </si>
  <si>
    <t>80130</t>
  </si>
  <si>
    <t>851</t>
  </si>
  <si>
    <t>Specjalne ośrodki szkolno-wychowawcze</t>
  </si>
  <si>
    <t>85406</t>
  </si>
  <si>
    <t>85410</t>
  </si>
  <si>
    <t>Internaty i bursy szkolne</t>
  </si>
  <si>
    <t>853</t>
  </si>
  <si>
    <t>- odpłatnośc za pobyt</t>
  </si>
  <si>
    <t>85324</t>
  </si>
  <si>
    <t>Część oświatowa subwencji ogólnej dla jednostek samorządu terytorialnego</t>
  </si>
  <si>
    <t>75801</t>
  </si>
  <si>
    <t>75803</t>
  </si>
  <si>
    <t>750</t>
  </si>
  <si>
    <t>75045</t>
  </si>
  <si>
    <t>Komisje poborowe (porozumienie z Opolskim Urzędem Wojewódzkim)</t>
  </si>
  <si>
    <t>754</t>
  </si>
  <si>
    <t>75414</t>
  </si>
  <si>
    <t xml:space="preserve">Nadzór nad gospodarką leśną </t>
  </si>
  <si>
    <t>020</t>
  </si>
  <si>
    <t>02002</t>
  </si>
  <si>
    <t>600</t>
  </si>
  <si>
    <t>60014</t>
  </si>
  <si>
    <t>75020</t>
  </si>
  <si>
    <t>01005</t>
  </si>
  <si>
    <t>700</t>
  </si>
  <si>
    <t>70005</t>
  </si>
  <si>
    <t>710</t>
  </si>
  <si>
    <t>71013</t>
  </si>
  <si>
    <t>71014</t>
  </si>
  <si>
    <t>71015</t>
  </si>
  <si>
    <t>75411</t>
  </si>
  <si>
    <t>85156</t>
  </si>
  <si>
    <t>85321</t>
  </si>
  <si>
    <t>854</t>
  </si>
  <si>
    <t>III. Dochody własne, w tym:</t>
  </si>
  <si>
    <t>85403</t>
  </si>
  <si>
    <t>IV. Subwencja ogólna, w tym:</t>
  </si>
  <si>
    <t>VI. Środki pozabudżetowe, w tym:</t>
  </si>
  <si>
    <t>4.</t>
  </si>
  <si>
    <t>Urzędy wojewódzkie</t>
  </si>
  <si>
    <t>Komisje poborowe</t>
  </si>
  <si>
    <t>75011</t>
  </si>
  <si>
    <t>0690</t>
  </si>
  <si>
    <t>0750</t>
  </si>
  <si>
    <t>0830</t>
  </si>
  <si>
    <t>0920</t>
  </si>
  <si>
    <t>0970</t>
  </si>
  <si>
    <t>0840</t>
  </si>
  <si>
    <t>852</t>
  </si>
  <si>
    <t>85201</t>
  </si>
  <si>
    <t>85202</t>
  </si>
  <si>
    <t>85204</t>
  </si>
  <si>
    <t>2110</t>
  </si>
  <si>
    <t>2130</t>
  </si>
  <si>
    <t>0770</t>
  </si>
  <si>
    <t>0420</t>
  </si>
  <si>
    <t>0010</t>
  </si>
  <si>
    <t>2920</t>
  </si>
  <si>
    <t>2120</t>
  </si>
  <si>
    <t>2460</t>
  </si>
  <si>
    <t>6260</t>
  </si>
  <si>
    <t>Część wyrównawcza subwencji ogólnej dla                powiatów</t>
  </si>
  <si>
    <t>V. Porozumienia i umowy, w tym:</t>
  </si>
  <si>
    <t>75832</t>
  </si>
  <si>
    <t>2360</t>
  </si>
  <si>
    <t>0020</t>
  </si>
  <si>
    <t>- podatek dochodowy od osób prawnych (1,40%)</t>
  </si>
  <si>
    <t xml:space="preserve">Część równoważąca subwencji ogólnej dla powiatu </t>
  </si>
  <si>
    <t>- dochody z najmu i dzierż. skł. maj. j.s.t.</t>
  </si>
  <si>
    <t>Pomoc społeczna</t>
  </si>
  <si>
    <t>Pozostałe zadania w zakresie polityki społecznej</t>
  </si>
  <si>
    <t>0870</t>
  </si>
  <si>
    <t>- wpływy ze sprzedaży składników majątkowych</t>
  </si>
  <si>
    <t>- 2,5% prowizji z tytułu obsługi funduszu</t>
  </si>
  <si>
    <t>- podatek dochodowy od osób fizycznych (10,25%)</t>
  </si>
  <si>
    <t>- opłaty komunikacyjne</t>
  </si>
  <si>
    <t>- wpływy ze sprzedaży wyrobów</t>
  </si>
  <si>
    <t>2320</t>
  </si>
  <si>
    <t>2310</t>
  </si>
  <si>
    <t>0680</t>
  </si>
  <si>
    <t>Prace geodezyjno-urządzeniowe na potrzeby rol.</t>
  </si>
  <si>
    <t>Środki otrymane od pozostałych jednostek zalicz. do sektora fin. publ. na real. zadań bieżących</t>
  </si>
  <si>
    <t>Starostwa powiatowe</t>
  </si>
  <si>
    <t>Poradnie psych.-pedag. oraz inne poradnie specjal.</t>
  </si>
  <si>
    <t>Zespoły do spraw orzek. o stopniu niepełnosprawności</t>
  </si>
  <si>
    <t>- wpłaty z odpłatnego nabycia prawa własności oraz użytkowania wieczczystego nieruchomości</t>
  </si>
  <si>
    <t>- 5% doch. z tyt. obsługi zadań z zakresu adm. rządowej                       - 25% doch. z tyt. gospodar. mieniem Skarbu Państwa</t>
  </si>
  <si>
    <t>Obrona cywilna - dotacja z funduszy celowych</t>
  </si>
  <si>
    <t>Prace geodezyjne i kartograficzne (nieinwestycyjne)</t>
  </si>
  <si>
    <t>Obrona cywilna</t>
  </si>
  <si>
    <t>85333</t>
  </si>
  <si>
    <t>- środki z Funduszu Pracy otrzymane przez Powiat</t>
  </si>
  <si>
    <t>Powiatowe Urzędy Pracy</t>
  </si>
  <si>
    <t>926</t>
  </si>
  <si>
    <t>92601</t>
  </si>
  <si>
    <t>Kultura fizyczna i sport</t>
  </si>
  <si>
    <t>Obiekty sportowe</t>
  </si>
  <si>
    <t>Dotacje celowe otrzymane z gminy na zadania bieżące realiz. na podst. poroz. między j.s.t.</t>
  </si>
  <si>
    <t>PFRON</t>
  </si>
  <si>
    <t>- wpływy od rodziców z tytułu odpłatności za utrzymanie dzieci (wychowanków) w placówkach</t>
  </si>
  <si>
    <t>Leśnictwo</t>
  </si>
  <si>
    <t>- dotacje celowe na zadania bieżące</t>
  </si>
  <si>
    <t>Udziały powiatów w podatkach stanowiących dochód budżetu państwa</t>
  </si>
  <si>
    <t>75618</t>
  </si>
  <si>
    <t>0490</t>
  </si>
  <si>
    <t xml:space="preserve">Wpływy z innych lokalnych opłat pobieranych przez j.s.t </t>
  </si>
  <si>
    <t>85111</t>
  </si>
  <si>
    <t>Szpitale ogólne</t>
  </si>
  <si>
    <t>752</t>
  </si>
  <si>
    <t>75212</t>
  </si>
  <si>
    <t>Obrona narodowa</t>
  </si>
  <si>
    <t>Pozostałe wydatki obronne</t>
  </si>
  <si>
    <t>- dotacja z funduszy celowych</t>
  </si>
  <si>
    <t>Rady Powiatu Brzeskiego</t>
  </si>
  <si>
    <t>w złotych</t>
  </si>
  <si>
    <t>Dochody bieżące, w tym:</t>
  </si>
  <si>
    <t>Dochody majątkowe, w tym:</t>
  </si>
  <si>
    <t>OGÓŁEM, w tym:</t>
  </si>
  <si>
    <t>I. Dotacje celowe otrzymane z budżetu państwa na zadania bieżące z zakresu administracji rządowej oraz inne zadania zlecone ustawami realizowane przez powiat ogółem, w tym:</t>
  </si>
  <si>
    <t>DOCHODY BIEŻĄCE</t>
  </si>
  <si>
    <t>DOCHODY MAJĄTKOWE</t>
  </si>
  <si>
    <t xml:space="preserve">                                              Plan dochodów budżetowych na 2009r.</t>
  </si>
  <si>
    <t xml:space="preserve">Załącznik nr …. </t>
  </si>
  <si>
    <t>do uchwały nr ……………</t>
  </si>
  <si>
    <t>z dnia ……….........…….</t>
  </si>
  <si>
    <t>Plan na 2009r.</t>
  </si>
  <si>
    <t>- wpływy z róznych dochodów</t>
  </si>
  <si>
    <t xml:space="preserve">- dotacja rozwojowa </t>
  </si>
  <si>
    <t xml:space="preserve">Transport i łaczność </t>
  </si>
  <si>
    <t>Drogi publiczne powaitowe</t>
  </si>
  <si>
    <t>- pozostałe odsetki</t>
  </si>
  <si>
    <t>Dochody majatkowe, w tym:</t>
  </si>
  <si>
    <t>Transport i łaczność</t>
  </si>
  <si>
    <t>6430</t>
  </si>
  <si>
    <t>II. Dotacje celowe otrzymane z budżetu państwa na realizację bieżących i majątkowych zadań własnych powiatu, w tym: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</si>
</sst>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#,##0.00\ _z_ł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sz val="8"/>
      <name val="Arial CE"/>
      <family val="0"/>
    </font>
    <font>
      <b/>
      <sz val="11"/>
      <color indexed="10"/>
      <name val="Arial CE"/>
      <family val="0"/>
    </font>
    <font>
      <sz val="10"/>
      <color indexed="8"/>
      <name val="Arial CE"/>
      <family val="2"/>
    </font>
    <font>
      <b/>
      <i/>
      <sz val="11"/>
      <color indexed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4" xfId="0" applyFont="1" applyFill="1" applyBorder="1" applyAlignment="1">
      <alignment/>
    </xf>
    <xf numFmtId="49" fontId="5" fillId="2" borderId="3" xfId="0" applyNumberFormat="1" applyFont="1" applyFill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49" fontId="5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49" fontId="10" fillId="0" borderId="3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49" fontId="5" fillId="2" borderId="3" xfId="0" applyNumberFormat="1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9" fontId="10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11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164" fontId="11" fillId="2" borderId="7" xfId="0" applyNumberFormat="1" applyFont="1" applyFill="1" applyBorder="1" applyAlignment="1">
      <alignment/>
    </xf>
    <xf numFmtId="164" fontId="13" fillId="0" borderId="5" xfId="0" applyNumberFormat="1" applyFont="1" applyFill="1" applyBorder="1" applyAlignment="1">
      <alignment/>
    </xf>
    <xf numFmtId="164" fontId="12" fillId="0" borderId="2" xfId="0" applyNumberFormat="1" applyFont="1" applyBorder="1" applyAlignment="1">
      <alignment/>
    </xf>
    <xf numFmtId="49" fontId="12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164" fontId="13" fillId="0" borderId="1" xfId="0" applyNumberFormat="1" applyFont="1" applyBorder="1" applyAlignment="1">
      <alignment/>
    </xf>
    <xf numFmtId="164" fontId="11" fillId="0" borderId="7" xfId="0" applyNumberFormat="1" applyFont="1" applyBorder="1" applyAlignment="1">
      <alignment/>
    </xf>
    <xf numFmtId="164" fontId="11" fillId="0" borderId="5" xfId="0" applyNumberFormat="1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view="pageBreakPreview" zoomScaleNormal="75" zoomScaleSheetLayoutView="100" workbookViewId="0" topLeftCell="A130">
      <selection activeCell="F153" sqref="F153"/>
    </sheetView>
  </sheetViews>
  <sheetFormatPr defaultColWidth="9.00390625" defaultRowHeight="12.75"/>
  <cols>
    <col min="1" max="1" width="4.125" style="1" customWidth="1"/>
    <col min="2" max="2" width="52.625" style="1" customWidth="1"/>
    <col min="3" max="3" width="7.00390625" style="1" customWidth="1"/>
    <col min="4" max="4" width="9.75390625" style="1" bestFit="1" customWidth="1"/>
    <col min="5" max="5" width="8.875" style="1" customWidth="1"/>
    <col min="6" max="6" width="14.25390625" style="1" customWidth="1"/>
    <col min="7" max="16384" width="9.125" style="1" customWidth="1"/>
  </cols>
  <sheetData>
    <row r="1" ht="14.25">
      <c r="E1" s="26" t="s">
        <v>175</v>
      </c>
    </row>
    <row r="2" ht="14.25">
      <c r="E2" s="26" t="s">
        <v>176</v>
      </c>
    </row>
    <row r="3" ht="14.25">
      <c r="E3" s="26" t="s">
        <v>166</v>
      </c>
    </row>
    <row r="4" ht="14.25">
      <c r="E4" s="26" t="s">
        <v>177</v>
      </c>
    </row>
    <row r="5" spans="1:6" ht="17.25" customHeight="1">
      <c r="A5" s="4"/>
      <c r="B5" s="12"/>
      <c r="C5" s="10"/>
      <c r="D5" s="4"/>
      <c r="E5" s="4"/>
      <c r="F5" s="4"/>
    </row>
    <row r="6" spans="1:6" ht="17.25" customHeight="1">
      <c r="A6" s="4"/>
      <c r="B6" s="12" t="s">
        <v>174</v>
      </c>
      <c r="C6" s="10"/>
      <c r="D6" s="4"/>
      <c r="E6" s="4"/>
      <c r="F6" s="2"/>
    </row>
    <row r="7" spans="1:6" ht="17.25" customHeight="1" thickBot="1">
      <c r="A7" s="4"/>
      <c r="B7" s="12"/>
      <c r="C7" s="10"/>
      <c r="D7" s="4"/>
      <c r="E7" s="4"/>
      <c r="F7" s="27" t="s">
        <v>167</v>
      </c>
    </row>
    <row r="8" spans="1:6" ht="21.75" customHeight="1">
      <c r="A8" s="85" t="s">
        <v>0</v>
      </c>
      <c r="B8" s="79" t="s">
        <v>1</v>
      </c>
      <c r="C8" s="79" t="s">
        <v>2</v>
      </c>
      <c r="D8" s="79" t="s">
        <v>3</v>
      </c>
      <c r="E8" s="79" t="s">
        <v>4</v>
      </c>
      <c r="F8" s="83" t="s">
        <v>178</v>
      </c>
    </row>
    <row r="9" spans="1:6" ht="24.75" customHeight="1" thickBot="1">
      <c r="A9" s="86"/>
      <c r="B9" s="80"/>
      <c r="C9" s="80"/>
      <c r="D9" s="80"/>
      <c r="E9" s="80"/>
      <c r="F9" s="84"/>
    </row>
    <row r="10" spans="1:6" ht="15.75" customHeight="1" thickBot="1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1">
        <v>6</v>
      </c>
    </row>
    <row r="11" spans="1:6" ht="60.75" thickBot="1">
      <c r="A11" s="57"/>
      <c r="B11" s="53" t="s">
        <v>171</v>
      </c>
      <c r="C11" s="54"/>
      <c r="D11" s="54"/>
      <c r="E11" s="54"/>
      <c r="F11" s="65">
        <f>SUM(F13+F15+F17+F22+F25+F27+F31+F35)</f>
        <v>10376989</v>
      </c>
    </row>
    <row r="12" spans="1:6" ht="14.25" customHeight="1">
      <c r="A12" s="56"/>
      <c r="B12" s="43" t="s">
        <v>168</v>
      </c>
      <c r="C12" s="59"/>
      <c r="D12" s="59"/>
      <c r="E12" s="59"/>
      <c r="F12" s="66">
        <f>SUM(F11)</f>
        <v>10376989</v>
      </c>
    </row>
    <row r="13" spans="1:6" ht="15">
      <c r="A13" s="78" t="s">
        <v>5</v>
      </c>
      <c r="B13" s="28" t="s">
        <v>6</v>
      </c>
      <c r="C13" s="14" t="s">
        <v>33</v>
      </c>
      <c r="D13" s="14"/>
      <c r="E13" s="14"/>
      <c r="F13" s="62">
        <f>SUM(F14)</f>
        <v>30000</v>
      </c>
    </row>
    <row r="14" spans="1:6" ht="16.5" customHeight="1">
      <c r="A14" s="78"/>
      <c r="B14" s="16" t="s">
        <v>133</v>
      </c>
      <c r="C14" s="5"/>
      <c r="D14" s="5" t="s">
        <v>76</v>
      </c>
      <c r="E14" s="5" t="s">
        <v>105</v>
      </c>
      <c r="F14" s="63">
        <v>30000</v>
      </c>
    </row>
    <row r="15" spans="1:6" ht="15">
      <c r="A15" s="78" t="s">
        <v>7</v>
      </c>
      <c r="B15" s="17" t="s">
        <v>8</v>
      </c>
      <c r="C15" s="7" t="s">
        <v>77</v>
      </c>
      <c r="D15" s="7"/>
      <c r="E15" s="7"/>
      <c r="F15" s="62">
        <f>SUM(F16)</f>
        <v>80000</v>
      </c>
    </row>
    <row r="16" spans="1:6" ht="15.75" customHeight="1">
      <c r="A16" s="78"/>
      <c r="B16" s="16" t="s">
        <v>9</v>
      </c>
      <c r="C16" s="5"/>
      <c r="D16" s="5" t="s">
        <v>78</v>
      </c>
      <c r="E16" s="5" t="s">
        <v>105</v>
      </c>
      <c r="F16" s="63">
        <v>80000</v>
      </c>
    </row>
    <row r="17" spans="1:6" ht="15">
      <c r="A17" s="78" t="s">
        <v>10</v>
      </c>
      <c r="B17" s="17" t="s">
        <v>11</v>
      </c>
      <c r="C17" s="7" t="s">
        <v>79</v>
      </c>
      <c r="D17" s="7"/>
      <c r="E17" s="7"/>
      <c r="F17" s="62">
        <f>SUM(F18:F20)</f>
        <v>384999</v>
      </c>
    </row>
    <row r="18" spans="1:6" ht="15" customHeight="1">
      <c r="A18" s="78"/>
      <c r="B18" s="16" t="s">
        <v>141</v>
      </c>
      <c r="C18" s="5"/>
      <c r="D18" s="5" t="s">
        <v>80</v>
      </c>
      <c r="E18" s="5" t="s">
        <v>105</v>
      </c>
      <c r="F18" s="63">
        <v>80000</v>
      </c>
    </row>
    <row r="19" spans="1:6" ht="14.25" customHeight="1">
      <c r="A19" s="78"/>
      <c r="B19" s="16" t="s">
        <v>12</v>
      </c>
      <c r="C19" s="5"/>
      <c r="D19" s="5" t="s">
        <v>81</v>
      </c>
      <c r="E19" s="5" t="s">
        <v>105</v>
      </c>
      <c r="F19" s="63">
        <v>15000</v>
      </c>
    </row>
    <row r="20" spans="1:6" ht="14.25">
      <c r="A20" s="78"/>
      <c r="B20" s="18" t="s">
        <v>13</v>
      </c>
      <c r="C20" s="8"/>
      <c r="D20" s="5" t="s">
        <v>82</v>
      </c>
      <c r="E20" s="8"/>
      <c r="F20" s="63">
        <f>SUM(F21:F21)</f>
        <v>289999</v>
      </c>
    </row>
    <row r="21" spans="1:6" ht="14.25">
      <c r="A21" s="78"/>
      <c r="B21" s="18" t="s">
        <v>154</v>
      </c>
      <c r="C21" s="5"/>
      <c r="D21" s="8"/>
      <c r="E21" s="5" t="s">
        <v>105</v>
      </c>
      <c r="F21" s="63">
        <v>289999</v>
      </c>
    </row>
    <row r="22" spans="1:6" ht="15">
      <c r="A22" s="78" t="s">
        <v>91</v>
      </c>
      <c r="B22" s="17" t="s">
        <v>30</v>
      </c>
      <c r="C22" s="7" t="s">
        <v>65</v>
      </c>
      <c r="D22" s="7"/>
      <c r="E22" s="7"/>
      <c r="F22" s="62">
        <f>SUM(F23:F24)</f>
        <v>230990</v>
      </c>
    </row>
    <row r="23" spans="1:6" ht="14.25">
      <c r="A23" s="78"/>
      <c r="B23" s="18" t="s">
        <v>92</v>
      </c>
      <c r="C23" s="5"/>
      <c r="D23" s="5" t="s">
        <v>94</v>
      </c>
      <c r="E23" s="5" t="s">
        <v>105</v>
      </c>
      <c r="F23" s="63">
        <v>214690</v>
      </c>
    </row>
    <row r="24" spans="1:6" ht="14.25">
      <c r="A24" s="78"/>
      <c r="B24" s="18" t="s">
        <v>93</v>
      </c>
      <c r="C24" s="5"/>
      <c r="D24" s="5" t="s">
        <v>66</v>
      </c>
      <c r="E24" s="5" t="s">
        <v>105</v>
      </c>
      <c r="F24" s="63">
        <v>16300</v>
      </c>
    </row>
    <row r="25" spans="1:6" ht="15">
      <c r="A25" s="78" t="s">
        <v>15</v>
      </c>
      <c r="B25" s="28" t="s">
        <v>163</v>
      </c>
      <c r="C25" s="14" t="s">
        <v>161</v>
      </c>
      <c r="D25" s="14"/>
      <c r="E25" s="14"/>
      <c r="F25" s="62">
        <f>SUM(F26)</f>
        <v>4000</v>
      </c>
    </row>
    <row r="26" spans="1:6" ht="14.25">
      <c r="A26" s="78"/>
      <c r="B26" s="18" t="s">
        <v>164</v>
      </c>
      <c r="C26" s="5"/>
      <c r="D26" s="5" t="s">
        <v>162</v>
      </c>
      <c r="E26" s="5" t="s">
        <v>105</v>
      </c>
      <c r="F26" s="63">
        <v>4000</v>
      </c>
    </row>
    <row r="27" spans="1:6" ht="29.25" customHeight="1">
      <c r="A27" s="78" t="s">
        <v>17</v>
      </c>
      <c r="B27" s="19" t="s">
        <v>14</v>
      </c>
      <c r="C27" s="7" t="s">
        <v>68</v>
      </c>
      <c r="D27" s="7"/>
      <c r="E27" s="7"/>
      <c r="F27" s="62">
        <f>SUM(F28+F30)</f>
        <v>6653000</v>
      </c>
    </row>
    <row r="28" spans="1:6" ht="14.25" customHeight="1">
      <c r="A28" s="78"/>
      <c r="B28" s="16" t="s">
        <v>16</v>
      </c>
      <c r="C28" s="5"/>
      <c r="D28" s="5" t="s">
        <v>83</v>
      </c>
      <c r="E28" s="11"/>
      <c r="F28" s="63">
        <f>SUM(F29:F29)</f>
        <v>6652000</v>
      </c>
    </row>
    <row r="29" spans="1:6" ht="14.25" customHeight="1">
      <c r="A29" s="78"/>
      <c r="B29" s="18" t="s">
        <v>154</v>
      </c>
      <c r="C29" s="5"/>
      <c r="D29" s="5"/>
      <c r="E29" s="5" t="s">
        <v>105</v>
      </c>
      <c r="F29" s="63">
        <v>6652000</v>
      </c>
    </row>
    <row r="30" spans="1:6" ht="14.25" customHeight="1">
      <c r="A30" s="78"/>
      <c r="B30" s="16" t="s">
        <v>142</v>
      </c>
      <c r="C30" s="5"/>
      <c r="D30" s="5" t="s">
        <v>69</v>
      </c>
      <c r="E30" s="5" t="s">
        <v>105</v>
      </c>
      <c r="F30" s="63">
        <v>1000</v>
      </c>
    </row>
    <row r="31" spans="1:6" ht="15">
      <c r="A31" s="78" t="s">
        <v>20</v>
      </c>
      <c r="B31" s="19" t="s">
        <v>18</v>
      </c>
      <c r="C31" s="7" t="s">
        <v>54</v>
      </c>
      <c r="D31" s="7"/>
      <c r="E31" s="7"/>
      <c r="F31" s="62">
        <f>SUM(F32)</f>
        <v>2824000</v>
      </c>
    </row>
    <row r="32" spans="1:6" ht="43.5" customHeight="1">
      <c r="A32" s="78"/>
      <c r="B32" s="16" t="s">
        <v>19</v>
      </c>
      <c r="C32" s="5"/>
      <c r="D32" s="5" t="s">
        <v>84</v>
      </c>
      <c r="E32" s="5" t="s">
        <v>105</v>
      </c>
      <c r="F32" s="63">
        <f>SUM(F33:F34)</f>
        <v>2824000</v>
      </c>
    </row>
    <row r="33" spans="1:6" ht="14.25">
      <c r="A33" s="78"/>
      <c r="B33" s="16" t="s">
        <v>34</v>
      </c>
      <c r="C33" s="5"/>
      <c r="D33" s="5"/>
      <c r="E33" s="5"/>
      <c r="F33" s="63">
        <v>57000</v>
      </c>
    </row>
    <row r="34" spans="1:6" ht="14.25">
      <c r="A34" s="78"/>
      <c r="B34" s="18" t="s">
        <v>35</v>
      </c>
      <c r="C34" s="5"/>
      <c r="D34" s="5"/>
      <c r="E34" s="5"/>
      <c r="F34" s="63">
        <v>2767000</v>
      </c>
    </row>
    <row r="35" spans="1:6" ht="15">
      <c r="A35" s="78" t="s">
        <v>21</v>
      </c>
      <c r="B35" s="19" t="s">
        <v>123</v>
      </c>
      <c r="C35" s="7" t="s">
        <v>59</v>
      </c>
      <c r="D35" s="5"/>
      <c r="E35" s="5"/>
      <c r="F35" s="62">
        <f>SUM(F36:F36)</f>
        <v>170000</v>
      </c>
    </row>
    <row r="36" spans="1:6" ht="15" thickBot="1">
      <c r="A36" s="81"/>
      <c r="B36" s="40" t="s">
        <v>137</v>
      </c>
      <c r="C36" s="6"/>
      <c r="D36" s="6" t="s">
        <v>85</v>
      </c>
      <c r="E36" s="6" t="s">
        <v>105</v>
      </c>
      <c r="F36" s="67">
        <v>170000</v>
      </c>
    </row>
    <row r="37" spans="1:6" ht="48.75" customHeight="1" thickBot="1">
      <c r="A37" s="23"/>
      <c r="B37" s="24" t="s">
        <v>187</v>
      </c>
      <c r="C37" s="15"/>
      <c r="D37" s="15"/>
      <c r="E37" s="15"/>
      <c r="F37" s="65">
        <f>SUM(F39+F42)</f>
        <v>4959000</v>
      </c>
    </row>
    <row r="38" spans="1:6" ht="13.5" customHeight="1">
      <c r="A38" s="58"/>
      <c r="B38" s="43" t="s">
        <v>168</v>
      </c>
      <c r="C38" s="46"/>
      <c r="D38" s="46"/>
      <c r="E38" s="46"/>
      <c r="F38" s="66"/>
    </row>
    <row r="39" spans="1:6" ht="15">
      <c r="A39" s="78" t="s">
        <v>5</v>
      </c>
      <c r="B39" s="17" t="s">
        <v>122</v>
      </c>
      <c r="C39" s="7" t="s">
        <v>101</v>
      </c>
      <c r="D39" s="7"/>
      <c r="E39" s="7"/>
      <c r="F39" s="62">
        <f>SUM(F40)</f>
        <v>1809000</v>
      </c>
    </row>
    <row r="40" spans="1:6" ht="14.25" customHeight="1">
      <c r="A40" s="78"/>
      <c r="B40" s="18" t="s">
        <v>25</v>
      </c>
      <c r="C40" s="5"/>
      <c r="D40" s="5" t="s">
        <v>103</v>
      </c>
      <c r="E40" s="5" t="s">
        <v>106</v>
      </c>
      <c r="F40" s="63">
        <v>1809000</v>
      </c>
    </row>
    <row r="41" spans="1:6" ht="14.25" customHeight="1">
      <c r="A41" s="75"/>
      <c r="B41" s="76" t="s">
        <v>184</v>
      </c>
      <c r="C41" s="6"/>
      <c r="D41" s="6"/>
      <c r="E41" s="6"/>
      <c r="F41" s="67"/>
    </row>
    <row r="42" spans="1:6" ht="14.25" customHeight="1">
      <c r="A42" s="81" t="s">
        <v>7</v>
      </c>
      <c r="B42" s="40" t="s">
        <v>185</v>
      </c>
      <c r="C42" s="41" t="s">
        <v>73</v>
      </c>
      <c r="D42" s="6"/>
      <c r="E42" s="6"/>
      <c r="F42" s="77">
        <f>SUM(F43)</f>
        <v>3150000</v>
      </c>
    </row>
    <row r="43" spans="1:6" ht="14.25" customHeight="1">
      <c r="A43" s="82"/>
      <c r="B43" s="40" t="s">
        <v>29</v>
      </c>
      <c r="C43" s="6"/>
      <c r="D43" s="6" t="s">
        <v>74</v>
      </c>
      <c r="E43" s="6" t="s">
        <v>186</v>
      </c>
      <c r="F43" s="67">
        <v>3150000</v>
      </c>
    </row>
    <row r="44" spans="1:6" ht="14.25" customHeight="1" thickBot="1">
      <c r="A44" s="55">
        <v>1</v>
      </c>
      <c r="B44" s="55">
        <v>2</v>
      </c>
      <c r="C44" s="55">
        <v>3</v>
      </c>
      <c r="D44" s="55">
        <v>4</v>
      </c>
      <c r="E44" s="55">
        <v>5</v>
      </c>
      <c r="F44" s="74">
        <v>6</v>
      </c>
    </row>
    <row r="45" spans="1:6" ht="15.75" thickBot="1">
      <c r="A45" s="57"/>
      <c r="B45" s="53" t="s">
        <v>87</v>
      </c>
      <c r="C45" s="54"/>
      <c r="D45" s="54"/>
      <c r="E45" s="54"/>
      <c r="F45" s="65">
        <f>SUM(F47+F51+F55+F60+F63+F76+F89+F93+F104+F107+F112)</f>
        <v>17821508</v>
      </c>
    </row>
    <row r="46" spans="1:6" ht="15">
      <c r="A46" s="56"/>
      <c r="B46" s="43" t="s">
        <v>168</v>
      </c>
      <c r="C46" s="51"/>
      <c r="D46" s="51"/>
      <c r="E46" s="51"/>
      <c r="F46" s="66">
        <f>SUM(F47+F51+F55+F60+F63+F76+F89+F93+F104)</f>
        <v>16756353</v>
      </c>
    </row>
    <row r="47" spans="1:6" ht="15">
      <c r="A47" s="78" t="s">
        <v>5</v>
      </c>
      <c r="B47" s="19" t="s">
        <v>28</v>
      </c>
      <c r="C47" s="7" t="s">
        <v>73</v>
      </c>
      <c r="D47" s="7"/>
      <c r="E47" s="7"/>
      <c r="F47" s="62">
        <f>SUM(F48)</f>
        <v>479600</v>
      </c>
    </row>
    <row r="48" spans="1:6" ht="14.25">
      <c r="A48" s="78"/>
      <c r="B48" s="16" t="s">
        <v>29</v>
      </c>
      <c r="C48" s="5"/>
      <c r="D48" s="5" t="s">
        <v>74</v>
      </c>
      <c r="E48" s="5"/>
      <c r="F48" s="63">
        <f>SUM(F49:F50)</f>
        <v>479600</v>
      </c>
    </row>
    <row r="49" spans="1:6" ht="14.25">
      <c r="A49" s="78"/>
      <c r="B49" s="16" t="s">
        <v>121</v>
      </c>
      <c r="C49" s="5"/>
      <c r="D49" s="5"/>
      <c r="E49" s="5" t="s">
        <v>96</v>
      </c>
      <c r="F49" s="63">
        <v>470000</v>
      </c>
    </row>
    <row r="50" spans="1:6" ht="14.25">
      <c r="A50" s="78"/>
      <c r="B50" s="18" t="s">
        <v>36</v>
      </c>
      <c r="C50" s="5"/>
      <c r="D50" s="5"/>
      <c r="E50" s="5" t="s">
        <v>99</v>
      </c>
      <c r="F50" s="63">
        <v>9600</v>
      </c>
    </row>
    <row r="51" spans="1:6" ht="15">
      <c r="A51" s="78" t="s">
        <v>7</v>
      </c>
      <c r="B51" s="17" t="s">
        <v>30</v>
      </c>
      <c r="C51" s="7" t="s">
        <v>65</v>
      </c>
      <c r="D51" s="7"/>
      <c r="E51" s="7"/>
      <c r="F51" s="62">
        <f>SUM(F52)</f>
        <v>2179550</v>
      </c>
    </row>
    <row r="52" spans="1:6" ht="14.25">
      <c r="A52" s="78"/>
      <c r="B52" s="18" t="s">
        <v>31</v>
      </c>
      <c r="C52" s="5"/>
      <c r="D52" s="5" t="s">
        <v>75</v>
      </c>
      <c r="E52" s="5"/>
      <c r="F52" s="63">
        <f>SUM(F53:F54)</f>
        <v>2179550</v>
      </c>
    </row>
    <row r="53" spans="1:6" ht="14.25">
      <c r="A53" s="78"/>
      <c r="B53" s="16" t="s">
        <v>128</v>
      </c>
      <c r="C53" s="5"/>
      <c r="D53" s="5"/>
      <c r="E53" s="5" t="s">
        <v>108</v>
      </c>
      <c r="F53" s="63">
        <v>1880600</v>
      </c>
    </row>
    <row r="54" spans="1:6" ht="28.5" customHeight="1">
      <c r="A54" s="78"/>
      <c r="B54" s="16" t="s">
        <v>139</v>
      </c>
      <c r="C54" s="5"/>
      <c r="D54" s="5"/>
      <c r="E54" s="5" t="s">
        <v>117</v>
      </c>
      <c r="F54" s="63">
        <v>298950</v>
      </c>
    </row>
    <row r="55" spans="1:6" ht="43.5" customHeight="1">
      <c r="A55" s="78" t="s">
        <v>10</v>
      </c>
      <c r="B55" s="19" t="s">
        <v>40</v>
      </c>
      <c r="C55" s="7" t="s">
        <v>39</v>
      </c>
      <c r="D55" s="7"/>
      <c r="E55" s="7"/>
      <c r="F55" s="62">
        <f>SUM(F56+F57)</f>
        <v>11578303</v>
      </c>
    </row>
    <row r="56" spans="1:6" ht="17.25" customHeight="1">
      <c r="A56" s="78"/>
      <c r="B56" s="20" t="s">
        <v>158</v>
      </c>
      <c r="C56" s="7"/>
      <c r="D56" s="13" t="s">
        <v>156</v>
      </c>
      <c r="E56" s="13" t="s">
        <v>157</v>
      </c>
      <c r="F56" s="63">
        <v>288400</v>
      </c>
    </row>
    <row r="57" spans="1:6" ht="28.5">
      <c r="A57" s="78"/>
      <c r="B57" s="16" t="s">
        <v>155</v>
      </c>
      <c r="C57" s="5"/>
      <c r="D57" s="5" t="s">
        <v>41</v>
      </c>
      <c r="E57" s="5"/>
      <c r="F57" s="63">
        <f>SUM(F58:F59)</f>
        <v>11289903</v>
      </c>
    </row>
    <row r="58" spans="1:6" ht="14.25">
      <c r="A58" s="78"/>
      <c r="B58" s="18" t="s">
        <v>127</v>
      </c>
      <c r="C58" s="5"/>
      <c r="D58" s="5"/>
      <c r="E58" s="5" t="s">
        <v>109</v>
      </c>
      <c r="F58" s="63">
        <v>11049903</v>
      </c>
    </row>
    <row r="59" spans="1:6" ht="14.25">
      <c r="A59" s="78"/>
      <c r="B59" s="18" t="s">
        <v>119</v>
      </c>
      <c r="C59" s="5"/>
      <c r="D59" s="5"/>
      <c r="E59" s="5" t="s">
        <v>118</v>
      </c>
      <c r="F59" s="63">
        <v>240000</v>
      </c>
    </row>
    <row r="60" spans="1:6" ht="15">
      <c r="A60" s="78" t="s">
        <v>91</v>
      </c>
      <c r="B60" s="17" t="s">
        <v>42</v>
      </c>
      <c r="C60" s="7" t="s">
        <v>43</v>
      </c>
      <c r="D60" s="7"/>
      <c r="E60" s="7"/>
      <c r="F60" s="62">
        <f>SUM(F61)</f>
        <v>250000</v>
      </c>
    </row>
    <row r="61" spans="1:6" ht="14.25">
      <c r="A61" s="78"/>
      <c r="B61" s="18" t="s">
        <v>45</v>
      </c>
      <c r="C61" s="5"/>
      <c r="D61" s="5" t="s">
        <v>44</v>
      </c>
      <c r="E61" s="5"/>
      <c r="F61" s="63">
        <f>SUM(F62:F62)</f>
        <v>250000</v>
      </c>
    </row>
    <row r="62" spans="1:6" ht="14.25">
      <c r="A62" s="78"/>
      <c r="B62" s="18" t="s">
        <v>38</v>
      </c>
      <c r="C62" s="5"/>
      <c r="D62" s="5"/>
      <c r="E62" s="5" t="s">
        <v>98</v>
      </c>
      <c r="F62" s="63">
        <v>250000</v>
      </c>
    </row>
    <row r="63" spans="1:6" ht="15">
      <c r="A63" s="78" t="s">
        <v>15</v>
      </c>
      <c r="B63" s="19" t="s">
        <v>22</v>
      </c>
      <c r="C63" s="7" t="s">
        <v>48</v>
      </c>
      <c r="D63" s="7"/>
      <c r="E63" s="7"/>
      <c r="F63" s="62">
        <f>SUM(F64+F66+F71)</f>
        <v>346700</v>
      </c>
    </row>
    <row r="64" spans="1:6" ht="14.25">
      <c r="A64" s="78"/>
      <c r="B64" s="18" t="s">
        <v>46</v>
      </c>
      <c r="C64" s="5"/>
      <c r="D64" s="5" t="s">
        <v>49</v>
      </c>
      <c r="E64" s="5"/>
      <c r="F64" s="63">
        <f>SUM(F65:F65)</f>
        <v>6300</v>
      </c>
    </row>
    <row r="65" spans="1:6" ht="14.25">
      <c r="A65" s="78"/>
      <c r="B65" s="16" t="s">
        <v>47</v>
      </c>
      <c r="C65" s="5"/>
      <c r="D65" s="5"/>
      <c r="E65" s="5" t="s">
        <v>96</v>
      </c>
      <c r="F65" s="63">
        <v>6300</v>
      </c>
    </row>
    <row r="66" spans="1:6" ht="14.25">
      <c r="A66" s="78"/>
      <c r="B66" s="16" t="s">
        <v>50</v>
      </c>
      <c r="C66" s="5"/>
      <c r="D66" s="5" t="s">
        <v>51</v>
      </c>
      <c r="E66" s="5"/>
      <c r="F66" s="63">
        <f>SUM(F67:F70)</f>
        <v>106100</v>
      </c>
    </row>
    <row r="67" spans="1:6" ht="14.25">
      <c r="A67" s="78"/>
      <c r="B67" s="16" t="s">
        <v>32</v>
      </c>
      <c r="C67" s="5"/>
      <c r="D67" s="5"/>
      <c r="E67" s="5" t="s">
        <v>95</v>
      </c>
      <c r="F67" s="63">
        <v>2100</v>
      </c>
    </row>
    <row r="68" spans="1:6" ht="16.5" customHeight="1">
      <c r="A68" s="78"/>
      <c r="B68" s="16" t="s">
        <v>121</v>
      </c>
      <c r="C68" s="5"/>
      <c r="D68" s="5"/>
      <c r="E68" s="5" t="s">
        <v>96</v>
      </c>
      <c r="F68" s="63">
        <v>63600</v>
      </c>
    </row>
    <row r="69" spans="1:6" ht="16.5" customHeight="1">
      <c r="A69" s="78"/>
      <c r="B69" s="16" t="s">
        <v>37</v>
      </c>
      <c r="C69" s="5"/>
      <c r="D69" s="5"/>
      <c r="E69" s="5" t="s">
        <v>97</v>
      </c>
      <c r="F69" s="63">
        <v>38400</v>
      </c>
    </row>
    <row r="70" spans="1:6" ht="16.5" customHeight="1">
      <c r="A70" s="78"/>
      <c r="B70" s="16" t="s">
        <v>183</v>
      </c>
      <c r="C70" s="5"/>
      <c r="D70" s="5"/>
      <c r="E70" s="5" t="s">
        <v>98</v>
      </c>
      <c r="F70" s="63">
        <v>2000</v>
      </c>
    </row>
    <row r="71" spans="1:6" ht="14.25">
      <c r="A71" s="78"/>
      <c r="B71" s="16" t="s">
        <v>52</v>
      </c>
      <c r="C71" s="5"/>
      <c r="D71" s="5" t="s">
        <v>53</v>
      </c>
      <c r="E71" s="5"/>
      <c r="F71" s="63">
        <f>SUM(F72:F75)</f>
        <v>234300</v>
      </c>
    </row>
    <row r="72" spans="1:6" ht="14.25">
      <c r="A72" s="78"/>
      <c r="B72" s="16" t="s">
        <v>32</v>
      </c>
      <c r="C72" s="5"/>
      <c r="D72" s="5"/>
      <c r="E72" s="5" t="s">
        <v>95</v>
      </c>
      <c r="F72" s="63">
        <v>2400</v>
      </c>
    </row>
    <row r="73" spans="1:6" ht="14.25">
      <c r="A73" s="78"/>
      <c r="B73" s="18" t="s">
        <v>121</v>
      </c>
      <c r="C73" s="5"/>
      <c r="D73" s="5"/>
      <c r="E73" s="5" t="s">
        <v>96</v>
      </c>
      <c r="F73" s="63">
        <v>118800</v>
      </c>
    </row>
    <row r="74" spans="1:6" ht="14.25">
      <c r="A74" s="78"/>
      <c r="B74" s="18" t="s">
        <v>37</v>
      </c>
      <c r="C74" s="5"/>
      <c r="D74" s="5"/>
      <c r="E74" s="5" t="s">
        <v>97</v>
      </c>
      <c r="F74" s="63">
        <v>110000</v>
      </c>
    </row>
    <row r="75" spans="1:6" ht="14.25">
      <c r="A75" s="78"/>
      <c r="B75" s="18" t="s">
        <v>36</v>
      </c>
      <c r="C75" s="5"/>
      <c r="D75" s="5"/>
      <c r="E75" s="5" t="s">
        <v>99</v>
      </c>
      <c r="F75" s="63">
        <v>3100</v>
      </c>
    </row>
    <row r="76" spans="1:6" ht="15">
      <c r="A76" s="78" t="s">
        <v>17</v>
      </c>
      <c r="B76" s="19" t="s">
        <v>122</v>
      </c>
      <c r="C76" s="7" t="s">
        <v>101</v>
      </c>
      <c r="D76" s="7"/>
      <c r="E76" s="7"/>
      <c r="F76" s="62">
        <f>SUM(F77+F83+F87)</f>
        <v>1657500</v>
      </c>
    </row>
    <row r="77" spans="1:6" ht="14.25">
      <c r="A77" s="78"/>
      <c r="B77" s="18" t="s">
        <v>24</v>
      </c>
      <c r="C77" s="5"/>
      <c r="D77" s="5" t="s">
        <v>102</v>
      </c>
      <c r="E77" s="5"/>
      <c r="F77" s="63">
        <f>SUM(F78:F82)</f>
        <v>25600</v>
      </c>
    </row>
    <row r="78" spans="1:6" ht="28.5">
      <c r="A78" s="78"/>
      <c r="B78" s="16" t="s">
        <v>152</v>
      </c>
      <c r="C78" s="5"/>
      <c r="D78" s="5"/>
      <c r="E78" s="5" t="s">
        <v>132</v>
      </c>
      <c r="F78" s="63">
        <v>13500</v>
      </c>
    </row>
    <row r="79" spans="1:6" ht="14.25">
      <c r="A79" s="78"/>
      <c r="B79" s="16" t="s">
        <v>32</v>
      </c>
      <c r="C79" s="5"/>
      <c r="D79" s="5"/>
      <c r="E79" s="5" t="s">
        <v>95</v>
      </c>
      <c r="F79" s="63">
        <v>4000</v>
      </c>
    </row>
    <row r="80" spans="1:6" ht="14.25">
      <c r="A80" s="78"/>
      <c r="B80" s="16" t="s">
        <v>60</v>
      </c>
      <c r="C80" s="5"/>
      <c r="D80" s="5"/>
      <c r="E80" s="5" t="s">
        <v>97</v>
      </c>
      <c r="F80" s="63">
        <v>7000</v>
      </c>
    </row>
    <row r="81" spans="1:6" ht="14.25">
      <c r="A81" s="78"/>
      <c r="B81" s="18" t="s">
        <v>38</v>
      </c>
      <c r="C81" s="5"/>
      <c r="D81" s="5"/>
      <c r="E81" s="5" t="s">
        <v>98</v>
      </c>
      <c r="F81" s="63">
        <v>1000</v>
      </c>
    </row>
    <row r="82" spans="1:6" ht="14.25">
      <c r="A82" s="78"/>
      <c r="B82" s="18" t="s">
        <v>36</v>
      </c>
      <c r="C82" s="5"/>
      <c r="D82" s="5"/>
      <c r="E82" s="5" t="s">
        <v>99</v>
      </c>
      <c r="F82" s="63">
        <v>100</v>
      </c>
    </row>
    <row r="83" spans="1:6" ht="14.25">
      <c r="A83" s="78"/>
      <c r="B83" s="16" t="s">
        <v>25</v>
      </c>
      <c r="C83" s="5"/>
      <c r="D83" s="5" t="s">
        <v>103</v>
      </c>
      <c r="E83" s="5"/>
      <c r="F83" s="63">
        <f>SUM(F84:F86)</f>
        <v>1630200</v>
      </c>
    </row>
    <row r="84" spans="1:6" ht="14.25">
      <c r="A84" s="78"/>
      <c r="B84" s="16" t="s">
        <v>60</v>
      </c>
      <c r="C84" s="5"/>
      <c r="D84" s="5"/>
      <c r="E84" s="5" t="s">
        <v>97</v>
      </c>
      <c r="F84" s="63">
        <v>1626200</v>
      </c>
    </row>
    <row r="85" spans="1:6" ht="14.25">
      <c r="A85" s="78"/>
      <c r="B85" s="18" t="s">
        <v>129</v>
      </c>
      <c r="C85" s="5"/>
      <c r="D85" s="5"/>
      <c r="E85" s="5" t="s">
        <v>100</v>
      </c>
      <c r="F85" s="63">
        <v>1000</v>
      </c>
    </row>
    <row r="86" spans="1:6" ht="14.25">
      <c r="A86" s="78"/>
      <c r="B86" s="18" t="s">
        <v>36</v>
      </c>
      <c r="C86" s="5"/>
      <c r="D86" s="5"/>
      <c r="E86" s="5" t="s">
        <v>99</v>
      </c>
      <c r="F86" s="63">
        <v>3000</v>
      </c>
    </row>
    <row r="87" spans="1:6" ht="14.25">
      <c r="A87" s="78"/>
      <c r="B87" s="18" t="s">
        <v>26</v>
      </c>
      <c r="C87" s="5"/>
      <c r="D87" s="5" t="s">
        <v>104</v>
      </c>
      <c r="E87" s="5"/>
      <c r="F87" s="63">
        <f>SUM(F88:F88)</f>
        <v>1700</v>
      </c>
    </row>
    <row r="88" spans="1:6" ht="14.25">
      <c r="A88" s="78"/>
      <c r="B88" s="18" t="s">
        <v>32</v>
      </c>
      <c r="C88" s="5"/>
      <c r="D88" s="5"/>
      <c r="E88" s="5" t="s">
        <v>95</v>
      </c>
      <c r="F88" s="63">
        <v>1700</v>
      </c>
    </row>
    <row r="89" spans="1:6" s="2" customFormat="1" ht="15">
      <c r="A89" s="78" t="s">
        <v>20</v>
      </c>
      <c r="B89" s="19" t="s">
        <v>123</v>
      </c>
      <c r="C89" s="7" t="s">
        <v>59</v>
      </c>
      <c r="D89" s="5"/>
      <c r="E89" s="5"/>
      <c r="F89" s="62">
        <f>SUM(F90)</f>
        <v>60000</v>
      </c>
    </row>
    <row r="90" spans="1:6" ht="14.25" customHeight="1">
      <c r="A90" s="78"/>
      <c r="B90" s="16" t="s">
        <v>151</v>
      </c>
      <c r="C90" s="5"/>
      <c r="D90" s="5" t="s">
        <v>61</v>
      </c>
      <c r="E90" s="5"/>
      <c r="F90" s="63">
        <f>SUM(F91)</f>
        <v>60000</v>
      </c>
    </row>
    <row r="91" spans="1:6" ht="14.25">
      <c r="A91" s="78"/>
      <c r="B91" s="16" t="s">
        <v>126</v>
      </c>
      <c r="C91" s="5"/>
      <c r="D91" s="5"/>
      <c r="E91" s="5" t="s">
        <v>99</v>
      </c>
      <c r="F91" s="63">
        <v>60000</v>
      </c>
    </row>
    <row r="92" spans="1:6" ht="15">
      <c r="A92" s="39">
        <v>1</v>
      </c>
      <c r="B92" s="39">
        <v>2</v>
      </c>
      <c r="C92" s="39">
        <v>3</v>
      </c>
      <c r="D92" s="39">
        <v>4</v>
      </c>
      <c r="E92" s="39">
        <v>5</v>
      </c>
      <c r="F92" s="64">
        <v>6</v>
      </c>
    </row>
    <row r="93" spans="1:6" ht="15" customHeight="1">
      <c r="A93" s="78" t="s">
        <v>21</v>
      </c>
      <c r="B93" s="19" t="s">
        <v>27</v>
      </c>
      <c r="C93" s="7" t="s">
        <v>86</v>
      </c>
      <c r="D93" s="7"/>
      <c r="E93" s="7"/>
      <c r="F93" s="62">
        <f>SUM(F94+F99+F102)</f>
        <v>198200</v>
      </c>
    </row>
    <row r="94" spans="1:6" ht="14.25" customHeight="1">
      <c r="A94" s="78"/>
      <c r="B94" s="18" t="s">
        <v>55</v>
      </c>
      <c r="C94" s="5"/>
      <c r="D94" s="5" t="s">
        <v>88</v>
      </c>
      <c r="E94" s="5"/>
      <c r="F94" s="63">
        <f>SUM(F95:F98)</f>
        <v>130200</v>
      </c>
    </row>
    <row r="95" spans="1:6" ht="14.25" customHeight="1">
      <c r="A95" s="78"/>
      <c r="B95" s="16" t="s">
        <v>32</v>
      </c>
      <c r="C95" s="5"/>
      <c r="D95" s="5"/>
      <c r="E95" s="5" t="s">
        <v>95</v>
      </c>
      <c r="F95" s="63">
        <v>200</v>
      </c>
    </row>
    <row r="96" spans="1:6" ht="14.25" customHeight="1">
      <c r="A96" s="78"/>
      <c r="B96" s="16" t="s">
        <v>121</v>
      </c>
      <c r="C96" s="5"/>
      <c r="D96" s="5"/>
      <c r="E96" s="5" t="s">
        <v>96</v>
      </c>
      <c r="F96" s="63">
        <v>20000</v>
      </c>
    </row>
    <row r="97" spans="1:6" ht="14.25">
      <c r="A97" s="78"/>
      <c r="B97" s="16" t="s">
        <v>37</v>
      </c>
      <c r="C97" s="5"/>
      <c r="D97" s="5"/>
      <c r="E97" s="5" t="s">
        <v>97</v>
      </c>
      <c r="F97" s="63">
        <v>110000</v>
      </c>
    </row>
    <row r="98" spans="1:6" ht="14.25">
      <c r="A98" s="78"/>
      <c r="B98" s="18" t="s">
        <v>36</v>
      </c>
      <c r="C98" s="5"/>
      <c r="D98" s="5"/>
      <c r="E98" s="5" t="s">
        <v>99</v>
      </c>
      <c r="F98" s="63">
        <v>0</v>
      </c>
    </row>
    <row r="99" spans="1:6" ht="15" customHeight="1">
      <c r="A99" s="78"/>
      <c r="B99" s="16" t="s">
        <v>136</v>
      </c>
      <c r="C99" s="5"/>
      <c r="D99" s="5" t="s">
        <v>56</v>
      </c>
      <c r="E99" s="5"/>
      <c r="F99" s="63">
        <f>SUM(F100:F101)</f>
        <v>18000</v>
      </c>
    </row>
    <row r="100" spans="1:6" ht="15.75" customHeight="1">
      <c r="A100" s="78"/>
      <c r="B100" s="16" t="s">
        <v>121</v>
      </c>
      <c r="C100" s="5"/>
      <c r="D100" s="5"/>
      <c r="E100" s="5" t="s">
        <v>96</v>
      </c>
      <c r="F100" s="63">
        <v>6000</v>
      </c>
    </row>
    <row r="101" spans="1:6" ht="15.75" customHeight="1">
      <c r="A101" s="78"/>
      <c r="B101" s="16" t="s">
        <v>37</v>
      </c>
      <c r="C101" s="5"/>
      <c r="D101" s="5"/>
      <c r="E101" s="5" t="s">
        <v>97</v>
      </c>
      <c r="F101" s="63">
        <v>12000</v>
      </c>
    </row>
    <row r="102" spans="1:6" ht="14.25">
      <c r="A102" s="78"/>
      <c r="B102" s="18" t="s">
        <v>58</v>
      </c>
      <c r="C102" s="5"/>
      <c r="D102" s="5" t="s">
        <v>57</v>
      </c>
      <c r="E102" s="5"/>
      <c r="F102" s="63">
        <f>SUM(F103)</f>
        <v>50000</v>
      </c>
    </row>
    <row r="103" spans="1:6" ht="14.25">
      <c r="A103" s="78"/>
      <c r="B103" s="18" t="s">
        <v>121</v>
      </c>
      <c r="C103" s="5"/>
      <c r="D103" s="5"/>
      <c r="E103" s="5" t="s">
        <v>96</v>
      </c>
      <c r="F103" s="63">
        <v>50000</v>
      </c>
    </row>
    <row r="104" spans="1:6" ht="15">
      <c r="A104" s="78" t="s">
        <v>23</v>
      </c>
      <c r="B104" s="21" t="s">
        <v>148</v>
      </c>
      <c r="C104" s="14" t="s">
        <v>146</v>
      </c>
      <c r="D104" s="14"/>
      <c r="E104" s="14"/>
      <c r="F104" s="62">
        <f>SUM(F105)</f>
        <v>6500</v>
      </c>
    </row>
    <row r="105" spans="1:6" ht="14.25">
      <c r="A105" s="78"/>
      <c r="B105" s="16" t="s">
        <v>149</v>
      </c>
      <c r="C105" s="5"/>
      <c r="D105" s="5" t="s">
        <v>147</v>
      </c>
      <c r="E105" s="5" t="s">
        <v>96</v>
      </c>
      <c r="F105" s="63">
        <v>6500</v>
      </c>
    </row>
    <row r="106" spans="1:6" ht="14.25">
      <c r="A106" s="32"/>
      <c r="B106" s="33" t="s">
        <v>169</v>
      </c>
      <c r="C106" s="5"/>
      <c r="D106" s="5"/>
      <c r="E106" s="5"/>
      <c r="F106" s="71">
        <f>SUM(F107+F112)</f>
        <v>1065155</v>
      </c>
    </row>
    <row r="107" spans="1:6" ht="15">
      <c r="A107" s="78" t="s">
        <v>5</v>
      </c>
      <c r="B107" s="17" t="s">
        <v>8</v>
      </c>
      <c r="C107" s="7" t="s">
        <v>77</v>
      </c>
      <c r="D107" s="7"/>
      <c r="E107" s="7"/>
      <c r="F107" s="62">
        <f>SUM(F108)</f>
        <v>1040155</v>
      </c>
    </row>
    <row r="108" spans="1:6" ht="14.25">
      <c r="A108" s="78"/>
      <c r="B108" s="16" t="s">
        <v>9</v>
      </c>
      <c r="C108" s="5"/>
      <c r="D108" s="5" t="s">
        <v>78</v>
      </c>
      <c r="E108" s="5"/>
      <c r="F108" s="63">
        <f>SUM(F109+F110+F111)</f>
        <v>1040155</v>
      </c>
    </row>
    <row r="109" spans="1:6" ht="14.25">
      <c r="A109" s="78"/>
      <c r="B109" s="16" t="s">
        <v>121</v>
      </c>
      <c r="C109" s="5"/>
      <c r="D109" s="5"/>
      <c r="E109" s="5" t="s">
        <v>96</v>
      </c>
      <c r="F109" s="63">
        <v>166911</v>
      </c>
    </row>
    <row r="110" spans="1:6" ht="28.5">
      <c r="A110" s="78"/>
      <c r="B110" s="16" t="s">
        <v>138</v>
      </c>
      <c r="C110" s="5"/>
      <c r="D110" s="5"/>
      <c r="E110" s="5" t="s">
        <v>107</v>
      </c>
      <c r="F110" s="63">
        <v>871000</v>
      </c>
    </row>
    <row r="111" spans="1:6" ht="14.25">
      <c r="A111" s="32"/>
      <c r="B111" s="16" t="s">
        <v>179</v>
      </c>
      <c r="C111" s="5"/>
      <c r="D111" s="5"/>
      <c r="E111" s="5" t="s">
        <v>99</v>
      </c>
      <c r="F111" s="63">
        <v>2244</v>
      </c>
    </row>
    <row r="112" spans="1:6" ht="15">
      <c r="A112" s="78" t="s">
        <v>7</v>
      </c>
      <c r="B112" s="19" t="s">
        <v>22</v>
      </c>
      <c r="C112" s="7" t="s">
        <v>48</v>
      </c>
      <c r="D112" s="5"/>
      <c r="E112" s="5"/>
      <c r="F112" s="62">
        <f>SUM(F113)</f>
        <v>25000</v>
      </c>
    </row>
    <row r="113" spans="1:6" ht="14.25">
      <c r="A113" s="78"/>
      <c r="B113" s="16" t="s">
        <v>52</v>
      </c>
      <c r="C113" s="5"/>
      <c r="D113" s="5" t="s">
        <v>53</v>
      </c>
      <c r="E113" s="5"/>
      <c r="F113" s="63">
        <f>SUM(F114)</f>
        <v>25000</v>
      </c>
    </row>
    <row r="114" spans="1:6" ht="15" thickBot="1">
      <c r="A114" s="81"/>
      <c r="B114" s="40" t="s">
        <v>125</v>
      </c>
      <c r="C114" s="6"/>
      <c r="D114" s="6"/>
      <c r="E114" s="6" t="s">
        <v>124</v>
      </c>
      <c r="F114" s="67">
        <v>25000</v>
      </c>
    </row>
    <row r="115" spans="1:6" ht="15.75" thickBot="1">
      <c r="A115" s="52"/>
      <c r="B115" s="53" t="s">
        <v>89</v>
      </c>
      <c r="C115" s="54"/>
      <c r="D115" s="54"/>
      <c r="E115" s="54"/>
      <c r="F115" s="65">
        <f>SUM(F117)</f>
        <v>43623579</v>
      </c>
    </row>
    <row r="116" spans="1:6" ht="15">
      <c r="A116" s="50"/>
      <c r="B116" s="43" t="s">
        <v>168</v>
      </c>
      <c r="C116" s="51"/>
      <c r="D116" s="51"/>
      <c r="E116" s="51"/>
      <c r="F116" s="66">
        <f>SUM(F117)</f>
        <v>43623579</v>
      </c>
    </row>
    <row r="117" spans="1:6" ht="14.25" customHeight="1">
      <c r="A117" s="78" t="s">
        <v>5</v>
      </c>
      <c r="B117" s="19" t="s">
        <v>42</v>
      </c>
      <c r="C117" s="7" t="s">
        <v>43</v>
      </c>
      <c r="D117" s="7"/>
      <c r="E117" s="7"/>
      <c r="F117" s="62">
        <f>SUM(F118:F120)</f>
        <v>43623579</v>
      </c>
    </row>
    <row r="118" spans="1:6" ht="29.25" customHeight="1">
      <c r="A118" s="78"/>
      <c r="B118" s="16" t="s">
        <v>62</v>
      </c>
      <c r="C118" s="5"/>
      <c r="D118" s="5" t="s">
        <v>63</v>
      </c>
      <c r="E118" s="5" t="s">
        <v>110</v>
      </c>
      <c r="F118" s="63">
        <v>35689728</v>
      </c>
    </row>
    <row r="119" spans="1:6" ht="30" customHeight="1">
      <c r="A119" s="78"/>
      <c r="B119" s="16" t="s">
        <v>114</v>
      </c>
      <c r="C119" s="5"/>
      <c r="D119" s="5" t="s">
        <v>64</v>
      </c>
      <c r="E119" s="5" t="s">
        <v>110</v>
      </c>
      <c r="F119" s="63">
        <v>7258941</v>
      </c>
    </row>
    <row r="120" spans="1:6" ht="16.5" customHeight="1" thickBot="1">
      <c r="A120" s="81"/>
      <c r="B120" s="25" t="s">
        <v>120</v>
      </c>
      <c r="C120" s="6"/>
      <c r="D120" s="6" t="s">
        <v>116</v>
      </c>
      <c r="E120" s="6" t="s">
        <v>110</v>
      </c>
      <c r="F120" s="67">
        <v>674910</v>
      </c>
    </row>
    <row r="121" spans="1:6" ht="15.75" thickBot="1">
      <c r="A121" s="47"/>
      <c r="B121" s="24" t="s">
        <v>115</v>
      </c>
      <c r="C121" s="49"/>
      <c r="D121" s="15"/>
      <c r="E121" s="15"/>
      <c r="F121" s="65">
        <f>SUM(F123+F127+F130)</f>
        <v>1398014</v>
      </c>
    </row>
    <row r="122" spans="1:6" ht="15">
      <c r="A122" s="45"/>
      <c r="B122" s="43" t="s">
        <v>168</v>
      </c>
      <c r="C122" s="45"/>
      <c r="D122" s="46"/>
      <c r="E122" s="46"/>
      <c r="F122" s="73">
        <f>SUM(F123+F127+F130)</f>
        <v>1398014</v>
      </c>
    </row>
    <row r="123" spans="1:6" ht="15">
      <c r="A123" s="78" t="s">
        <v>5</v>
      </c>
      <c r="B123" s="17" t="s">
        <v>30</v>
      </c>
      <c r="C123" s="7" t="s">
        <v>65</v>
      </c>
      <c r="D123" s="8"/>
      <c r="E123" s="5"/>
      <c r="F123" s="62">
        <f>SUM(F124+F126)</f>
        <v>43557</v>
      </c>
    </row>
    <row r="124" spans="1:6" ht="15">
      <c r="A124" s="78"/>
      <c r="B124" s="18" t="s">
        <v>135</v>
      </c>
      <c r="C124" s="7"/>
      <c r="D124" s="9">
        <v>75020</v>
      </c>
      <c r="E124" s="5"/>
      <c r="F124" s="63">
        <v>27057</v>
      </c>
    </row>
    <row r="125" spans="1:6" ht="29.25">
      <c r="A125" s="78"/>
      <c r="B125" s="16" t="s">
        <v>150</v>
      </c>
      <c r="C125" s="7"/>
      <c r="D125" s="9"/>
      <c r="E125" s="5" t="s">
        <v>131</v>
      </c>
      <c r="F125" s="63">
        <v>27057</v>
      </c>
    </row>
    <row r="126" spans="1:6" ht="27.75" customHeight="1">
      <c r="A126" s="78"/>
      <c r="B126" s="16" t="s">
        <v>67</v>
      </c>
      <c r="C126" s="5"/>
      <c r="D126" s="5" t="s">
        <v>66</v>
      </c>
      <c r="E126" s="5" t="s">
        <v>111</v>
      </c>
      <c r="F126" s="63">
        <v>16500</v>
      </c>
    </row>
    <row r="127" spans="1:6" ht="15">
      <c r="A127" s="78" t="s">
        <v>7</v>
      </c>
      <c r="B127" s="19" t="s">
        <v>122</v>
      </c>
      <c r="C127" s="7" t="s">
        <v>101</v>
      </c>
      <c r="D127" s="7"/>
      <c r="E127" s="7"/>
      <c r="F127" s="62">
        <f>SUM(F128:F129)</f>
        <v>1207257</v>
      </c>
    </row>
    <row r="128" spans="1:6" ht="14.25">
      <c r="A128" s="78"/>
      <c r="B128" s="18" t="s">
        <v>24</v>
      </c>
      <c r="C128" s="5"/>
      <c r="D128" s="5" t="s">
        <v>102</v>
      </c>
      <c r="E128" s="5" t="s">
        <v>130</v>
      </c>
      <c r="F128" s="63">
        <v>1118319</v>
      </c>
    </row>
    <row r="129" spans="1:6" ht="14.25">
      <c r="A129" s="78"/>
      <c r="B129" s="18" t="s">
        <v>26</v>
      </c>
      <c r="C129" s="5"/>
      <c r="D129" s="5" t="s">
        <v>104</v>
      </c>
      <c r="E129" s="5" t="s">
        <v>130</v>
      </c>
      <c r="F129" s="63">
        <v>88938</v>
      </c>
    </row>
    <row r="130" spans="1:6" ht="15">
      <c r="A130" s="78" t="s">
        <v>10</v>
      </c>
      <c r="B130" s="21" t="s">
        <v>148</v>
      </c>
      <c r="C130" s="14" t="s">
        <v>146</v>
      </c>
      <c r="D130" s="14"/>
      <c r="E130" s="14"/>
      <c r="F130" s="62">
        <f>SUM(F131)</f>
        <v>147200</v>
      </c>
    </row>
    <row r="131" spans="1:6" ht="15" thickBot="1">
      <c r="A131" s="78"/>
      <c r="B131" s="16" t="s">
        <v>149</v>
      </c>
      <c r="C131" s="5"/>
      <c r="D131" s="5" t="s">
        <v>147</v>
      </c>
      <c r="E131" s="5" t="s">
        <v>131</v>
      </c>
      <c r="F131" s="63">
        <v>147200</v>
      </c>
    </row>
    <row r="132" spans="1:6" ht="15.75" thickBot="1">
      <c r="A132" s="47"/>
      <c r="B132" s="48" t="s">
        <v>90</v>
      </c>
      <c r="C132" s="15"/>
      <c r="D132" s="15"/>
      <c r="E132" s="15"/>
      <c r="F132" s="65">
        <f>SUM(F134+F137+F143+F146+F148)</f>
        <v>1100400</v>
      </c>
    </row>
    <row r="133" spans="1:6" ht="15">
      <c r="A133" s="45"/>
      <c r="B133" s="43" t="s">
        <v>168</v>
      </c>
      <c r="C133" s="46"/>
      <c r="D133" s="46"/>
      <c r="E133" s="46"/>
      <c r="F133" s="73">
        <f>SUM(F134+F137)</f>
        <v>1015400</v>
      </c>
    </row>
    <row r="134" spans="1:6" ht="15">
      <c r="A134" s="78" t="s">
        <v>5</v>
      </c>
      <c r="B134" s="17" t="s">
        <v>153</v>
      </c>
      <c r="C134" s="7" t="s">
        <v>71</v>
      </c>
      <c r="D134" s="7"/>
      <c r="E134" s="7"/>
      <c r="F134" s="62">
        <f>SUM(F135)</f>
        <v>160000</v>
      </c>
    </row>
    <row r="135" spans="1:6" ht="15">
      <c r="A135" s="78"/>
      <c r="B135" s="18" t="s">
        <v>70</v>
      </c>
      <c r="C135" s="7"/>
      <c r="D135" s="5" t="s">
        <v>72</v>
      </c>
      <c r="E135" s="7"/>
      <c r="F135" s="63">
        <v>160000</v>
      </c>
    </row>
    <row r="136" spans="1:6" ht="28.5">
      <c r="A136" s="78"/>
      <c r="B136" s="22" t="s">
        <v>134</v>
      </c>
      <c r="C136" s="5"/>
      <c r="D136" s="11"/>
      <c r="E136" s="5" t="s">
        <v>112</v>
      </c>
      <c r="F136" s="63">
        <v>160000</v>
      </c>
    </row>
    <row r="137" spans="1:6" ht="15">
      <c r="A137" s="78" t="s">
        <v>7</v>
      </c>
      <c r="B137" s="19" t="s">
        <v>123</v>
      </c>
      <c r="C137" s="14" t="s">
        <v>59</v>
      </c>
      <c r="D137" s="5"/>
      <c r="E137" s="9"/>
      <c r="F137" s="62">
        <f>SUM(F138)</f>
        <v>855400</v>
      </c>
    </row>
    <row r="138" spans="1:6" ht="14.25">
      <c r="A138" s="78"/>
      <c r="B138" s="16" t="s">
        <v>145</v>
      </c>
      <c r="C138" s="5"/>
      <c r="D138" s="5" t="s">
        <v>143</v>
      </c>
      <c r="E138" s="9"/>
      <c r="F138" s="63">
        <f>SUM(F139+F140)</f>
        <v>855400</v>
      </c>
    </row>
    <row r="139" spans="1:6" ht="14.25">
      <c r="A139" s="78"/>
      <c r="B139" s="68" t="s">
        <v>180</v>
      </c>
      <c r="C139" s="5"/>
      <c r="D139" s="5"/>
      <c r="E139" s="9">
        <v>2008</v>
      </c>
      <c r="F139" s="63">
        <v>165200</v>
      </c>
    </row>
    <row r="140" spans="1:6" ht="14.25">
      <c r="A140" s="78"/>
      <c r="B140" s="16" t="s">
        <v>144</v>
      </c>
      <c r="C140" s="5"/>
      <c r="D140" s="5"/>
      <c r="E140" s="9">
        <v>2690</v>
      </c>
      <c r="F140" s="63">
        <v>690200</v>
      </c>
    </row>
    <row r="141" spans="1:6" ht="15">
      <c r="A141" s="39">
        <v>1</v>
      </c>
      <c r="B141" s="39">
        <v>2</v>
      </c>
      <c r="C141" s="39">
        <v>3</v>
      </c>
      <c r="D141" s="39">
        <v>4</v>
      </c>
      <c r="E141" s="39">
        <v>5</v>
      </c>
      <c r="F141" s="64">
        <v>6</v>
      </c>
    </row>
    <row r="142" spans="1:6" ht="14.25">
      <c r="A142" s="32"/>
      <c r="B142" s="33" t="s">
        <v>169</v>
      </c>
      <c r="C142" s="5"/>
      <c r="D142" s="5"/>
      <c r="E142" s="9"/>
      <c r="F142" s="71">
        <f>SUM(F143+F146+F148)</f>
        <v>85000</v>
      </c>
    </row>
    <row r="143" spans="1:6" ht="15">
      <c r="A143" s="81" t="s">
        <v>5</v>
      </c>
      <c r="B143" s="69" t="s">
        <v>181</v>
      </c>
      <c r="C143" s="5" t="s">
        <v>73</v>
      </c>
      <c r="D143" s="5"/>
      <c r="E143" s="9"/>
      <c r="F143" s="62">
        <f>SUM(F144)</f>
        <v>10000</v>
      </c>
    </row>
    <row r="144" spans="1:6" ht="14.25">
      <c r="A144" s="87"/>
      <c r="B144" s="70" t="s">
        <v>182</v>
      </c>
      <c r="C144" s="5"/>
      <c r="D144" s="5" t="s">
        <v>74</v>
      </c>
      <c r="E144" s="9"/>
      <c r="F144" s="63">
        <v>10000</v>
      </c>
    </row>
    <row r="145" spans="1:6" ht="14.25">
      <c r="A145" s="82"/>
      <c r="B145" s="70" t="s">
        <v>165</v>
      </c>
      <c r="C145" s="5"/>
      <c r="D145" s="5"/>
      <c r="E145" s="9">
        <v>6260</v>
      </c>
      <c r="F145" s="63">
        <v>10000</v>
      </c>
    </row>
    <row r="146" spans="1:6" ht="29.25" customHeight="1">
      <c r="A146" s="78" t="s">
        <v>5</v>
      </c>
      <c r="B146" s="19" t="s">
        <v>14</v>
      </c>
      <c r="C146" s="7" t="s">
        <v>68</v>
      </c>
      <c r="D146" s="7"/>
      <c r="E146" s="7"/>
      <c r="F146" s="62">
        <f>SUM(F147)</f>
        <v>10000</v>
      </c>
    </row>
    <row r="147" spans="1:6" ht="14.25">
      <c r="A147" s="78"/>
      <c r="B147" s="18" t="s">
        <v>140</v>
      </c>
      <c r="C147" s="5"/>
      <c r="D147" s="5" t="s">
        <v>69</v>
      </c>
      <c r="E147" s="5" t="s">
        <v>113</v>
      </c>
      <c r="F147" s="63">
        <v>10000</v>
      </c>
    </row>
    <row r="148" spans="1:6" ht="15">
      <c r="A148" s="78" t="s">
        <v>7</v>
      </c>
      <c r="B148" s="19" t="s">
        <v>18</v>
      </c>
      <c r="C148" s="14" t="s">
        <v>54</v>
      </c>
      <c r="D148" s="13"/>
      <c r="E148" s="13"/>
      <c r="F148" s="62">
        <f>SUM(F149)</f>
        <v>65000</v>
      </c>
    </row>
    <row r="149" spans="1:6" ht="15">
      <c r="A149" s="78"/>
      <c r="B149" s="20" t="s">
        <v>160</v>
      </c>
      <c r="C149" s="14"/>
      <c r="D149" s="13" t="s">
        <v>159</v>
      </c>
      <c r="E149" s="13"/>
      <c r="F149" s="63">
        <f>SUM(F150:F150)</f>
        <v>65000</v>
      </c>
    </row>
    <row r="150" spans="1:6" ht="15.75" thickBot="1">
      <c r="A150" s="81"/>
      <c r="B150" s="40" t="s">
        <v>165</v>
      </c>
      <c r="C150" s="41"/>
      <c r="D150" s="42"/>
      <c r="E150" s="42" t="s">
        <v>113</v>
      </c>
      <c r="F150" s="67">
        <v>65000</v>
      </c>
    </row>
    <row r="151" spans="1:6" ht="15.75" thickBot="1">
      <c r="A151" s="29"/>
      <c r="B151" s="30" t="s">
        <v>170</v>
      </c>
      <c r="C151" s="31"/>
      <c r="D151" s="31"/>
      <c r="E151" s="31"/>
      <c r="F151" s="72">
        <f>SUM(F11+F37+F45+F115+F121+F132)</f>
        <v>79279490</v>
      </c>
    </row>
    <row r="152" spans="1:6" ht="15.75" thickBot="1">
      <c r="A152" s="35" t="s">
        <v>5</v>
      </c>
      <c r="B152" s="44" t="s">
        <v>172</v>
      </c>
      <c r="C152" s="36"/>
      <c r="D152" s="36"/>
      <c r="E152" s="36"/>
      <c r="F152" s="72">
        <v>75148490</v>
      </c>
    </row>
    <row r="153" spans="1:6" ht="15.75" thickBot="1">
      <c r="A153" s="35" t="s">
        <v>7</v>
      </c>
      <c r="B153" s="37" t="s">
        <v>173</v>
      </c>
      <c r="C153" s="36"/>
      <c r="D153" s="36"/>
      <c r="E153" s="36"/>
      <c r="F153" s="72">
        <f>SUM(F42+F110+F113+F142)</f>
        <v>4131000</v>
      </c>
    </row>
    <row r="154" spans="1:6" ht="14.25">
      <c r="A154" s="34"/>
      <c r="F154" s="38"/>
    </row>
    <row r="175" spans="2:5" ht="14.25">
      <c r="B175" s="3"/>
      <c r="C175" s="3"/>
      <c r="D175" s="3"/>
      <c r="E175" s="3"/>
    </row>
    <row r="176" spans="2:5" ht="14.25">
      <c r="B176" s="3"/>
      <c r="C176" s="3"/>
      <c r="D176" s="3"/>
      <c r="E176" s="3"/>
    </row>
    <row r="177" spans="2:5" ht="14.25">
      <c r="B177" s="3"/>
      <c r="C177" s="3"/>
      <c r="D177" s="3"/>
      <c r="E177" s="3"/>
    </row>
    <row r="178" spans="2:5" ht="14.25">
      <c r="B178" s="3"/>
      <c r="C178" s="3"/>
      <c r="D178" s="3"/>
      <c r="E178" s="3"/>
    </row>
    <row r="179" spans="2:5" ht="14.25">
      <c r="B179" s="3"/>
      <c r="C179" s="3"/>
      <c r="D179" s="3"/>
      <c r="E179" s="3"/>
    </row>
    <row r="180" spans="2:5" ht="14.25">
      <c r="B180" s="3"/>
      <c r="C180" s="3"/>
      <c r="D180" s="3"/>
      <c r="E180" s="3"/>
    </row>
    <row r="181" spans="2:5" ht="14.25">
      <c r="B181" s="3"/>
      <c r="C181" s="3"/>
      <c r="D181" s="3"/>
      <c r="E181" s="3"/>
    </row>
    <row r="182" spans="2:5" ht="14.25">
      <c r="B182" s="3"/>
      <c r="C182" s="3"/>
      <c r="D182" s="3"/>
      <c r="E182" s="3"/>
    </row>
    <row r="183" spans="2:5" ht="14.25">
      <c r="B183" s="3"/>
      <c r="C183" s="3"/>
      <c r="D183" s="3"/>
      <c r="E183" s="3"/>
    </row>
    <row r="184" spans="2:5" ht="14.25">
      <c r="B184" s="3"/>
      <c r="C184" s="3"/>
      <c r="D184" s="3"/>
      <c r="E184" s="3"/>
    </row>
    <row r="185" spans="2:5" ht="14.25">
      <c r="B185" s="3"/>
      <c r="C185" s="3"/>
      <c r="D185" s="3"/>
      <c r="E185" s="3"/>
    </row>
    <row r="186" spans="2:5" ht="14.25">
      <c r="B186" s="3"/>
      <c r="C186" s="3"/>
      <c r="D186" s="3"/>
      <c r="E186" s="3"/>
    </row>
    <row r="187" spans="2:5" ht="14.25">
      <c r="B187" s="3"/>
      <c r="C187" s="3"/>
      <c r="D187" s="3"/>
      <c r="E187" s="3"/>
    </row>
    <row r="188" spans="2:5" ht="14.25">
      <c r="B188" s="3"/>
      <c r="C188" s="3"/>
      <c r="D188" s="3"/>
      <c r="E188" s="3"/>
    </row>
    <row r="189" spans="2:5" ht="14.25">
      <c r="B189" s="3"/>
      <c r="C189" s="3"/>
      <c r="D189" s="3"/>
      <c r="E189" s="3"/>
    </row>
    <row r="190" spans="2:5" ht="14.25">
      <c r="B190" s="3"/>
      <c r="C190" s="3"/>
      <c r="D190" s="3"/>
      <c r="E190" s="3"/>
    </row>
  </sheetData>
  <mergeCells count="36">
    <mergeCell ref="A148:A150"/>
    <mergeCell ref="B8:B9"/>
    <mergeCell ref="A8:A9"/>
    <mergeCell ref="A13:A14"/>
    <mergeCell ref="A15:A16"/>
    <mergeCell ref="A27:A30"/>
    <mergeCell ref="A107:A110"/>
    <mergeCell ref="A51:A54"/>
    <mergeCell ref="A143:A145"/>
    <mergeCell ref="A89:A91"/>
    <mergeCell ref="F8:F9"/>
    <mergeCell ref="A146:A147"/>
    <mergeCell ref="A60:A62"/>
    <mergeCell ref="A76:A88"/>
    <mergeCell ref="A31:A34"/>
    <mergeCell ref="A47:A50"/>
    <mergeCell ref="A25:A26"/>
    <mergeCell ref="A17:A21"/>
    <mergeCell ref="A117:A120"/>
    <mergeCell ref="A123:A126"/>
    <mergeCell ref="A63:A75"/>
    <mergeCell ref="A39:A40"/>
    <mergeCell ref="A93:A103"/>
    <mergeCell ref="A134:A136"/>
    <mergeCell ref="A104:A105"/>
    <mergeCell ref="A42:A43"/>
    <mergeCell ref="A137:A140"/>
    <mergeCell ref="A130:A131"/>
    <mergeCell ref="A127:A129"/>
    <mergeCell ref="E8:E9"/>
    <mergeCell ref="D8:D9"/>
    <mergeCell ref="A22:A24"/>
    <mergeCell ref="C8:C9"/>
    <mergeCell ref="A55:A59"/>
    <mergeCell ref="A112:A114"/>
    <mergeCell ref="A35:A36"/>
  </mergeCells>
  <printOptions/>
  <pageMargins left="0.7874015748031497" right="0.7874015748031497" top="0.77" bottom="0.984251968503937" header="0.5118110236220472" footer="0.5118110236220472"/>
  <pageSetup horizontalDpi="600" verticalDpi="600" orientation="portrait" paperSize="9" scale="89" r:id="rId1"/>
  <headerFooter alignWithMargins="0">
    <oddFooter>&amp;CStrona &amp;P</oddFooter>
  </headerFooter>
  <rowBreaks count="3" manualBreakCount="3">
    <brk id="43" max="5" man="1"/>
    <brk id="91" max="5" man="1"/>
    <brk id="1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2007-11-13T11:30:34Z</cp:lastPrinted>
  <dcterms:created xsi:type="dcterms:W3CDTF">2003-09-23T06:48:39Z</dcterms:created>
  <dcterms:modified xsi:type="dcterms:W3CDTF">2008-11-25T08:05:29Z</dcterms:modified>
  <cp:category/>
  <cp:version/>
  <cp:contentType/>
  <cp:contentStatus/>
</cp:coreProperties>
</file>