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'Arkusz1'!$A$1:$K$111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<sst xmlns="http://schemas.openxmlformats.org/spreadsheetml/2006/main" count="171" uniqueCount="83">
  <si>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</si>
  <si>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</si>
  <si>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</si>
  <si>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</si>
  <si>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</si>
  <si>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</si>
  <si>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</si>
  <si>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</si>
  <si>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</si>
  <si>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</si>
  <si>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</si>
  <si>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</si>
  <si>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</si>
  <si>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</si>
  <si>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</si>
  <si>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</si>
  <si>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byłego internatu Zespołu Szkół Ekonomicznych przy ul. Wyszyńskiego 23 w Brzegu na funkcje turystyczne"</t>
    </r>
  </si>
  <si>
    <t>Zarząd Dróg Powiatowych w Brzegu</t>
  </si>
  <si>
    <t>2009-2012</t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</si>
  <si>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</si>
  <si>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t>Starostwo Powiatowe w Brzegu</t>
  </si>
  <si>
    <t>2009-2015</t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</si>
  <si>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</si>
  <si>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t>2007-2012</t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</si>
  <si>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powiatu brzeskiego i nyskiego, w celu poprawy jakości obsługi klienta i inwestora"</t>
    </r>
  </si>
  <si>
    <t>Starostwo Powiatowe               w Brzegu</t>
  </si>
  <si>
    <t>2009-2011</t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</si>
  <si>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</si>
  <si>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</si>
  <si>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</si>
  <si>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t>2010-2011</t>
  </si>
  <si>
    <r>
      <t>Program: RPO WO 2007-2013</t>
    </r>
    <r>
      <rPr>
        <b/>
        <sz val="10"/>
        <rFont val="Arial CE"/>
        <family val="0"/>
      </rPr>
      <t xml:space="preserve">                                                                                  P</t>
    </r>
    <r>
      <rPr>
        <sz val="10"/>
        <rFont val="Arial CE"/>
        <family val="0"/>
      </rPr>
      <t>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</si>
  <si>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Starostwo Powiatowe                                                w Brzegu</t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</si>
  <si>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</si>
  <si>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Starostwo Powiatowe                                              w Brzegu</t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</si>
  <si>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</si>
  <si>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t>Starostwo Powiatowe                                                        w Brzegu</t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</si>
  <si>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</si>
  <si>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t>2010-2012</t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</si>
  <si>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</si>
  <si>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t>Zespół Szkół Rolniczych w Żłobiźnie</t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</si>
  <si>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budynku Brzeskiego Centrum Medycznego w Brzegu"</t>
    </r>
  </si>
  <si>
    <t>Starostwo Powiatowe                                                 w Brzegu</t>
  </si>
  <si>
    <t>2007-2011</t>
  </si>
  <si>
    <r>
      <t xml:space="preserve"> 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</si>
  <si>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</si>
  <si>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Specjalny Ośrodek Szkolno - Wychowawczy w Grodkowie</t>
  </si>
  <si>
    <r>
      <t>Program: PO KL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</si>
  <si>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Powiatowe Centrum Pomocy Rodzinie                                             w Brzegu</t>
  </si>
  <si>
    <t>2008-2013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</si>
  <si>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</si>
  <si>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t>Powiatowe Centrum Pomocy Rodzinie                                          w Brzegu</t>
  </si>
  <si>
    <t>b)</t>
  </si>
  <si>
    <t>programy, projekty lub zadania pozostałe (razem)</t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</si>
  <si>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</si>
  <si>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t>Starostwo Powiatowe                                                       w Brzegu</t>
  </si>
  <si>
    <t>2011-2016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</si>
  <si>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</si>
  <si>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t xml:space="preserve">Zarząd Dróg Powiatowych w Brzegu </t>
  </si>
  <si>
    <t>2010-2014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</si>
  <si>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</si>
  <si>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</si>
  <si>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</si>
  <si>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t>2011-2012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</si>
  <si>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</si>
  <si>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t>2011-2013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</si>
  <si>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</si>
  <si>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</si>
  <si>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</si>
  <si>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</si>
  <si>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</si>
  <si>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</si>
  <si>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</si>
  <si>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</si>
  <si>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t>Starostwo Powiatowe                                          w Brzegu</t>
  </si>
  <si>
    <t>2015-2016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</si>
  <si>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</si>
  <si>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t>Starostwo Powiatowe                                      w Brzegu</t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</si>
  <si>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</si>
  <si>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t xml:space="preserve">Załącznik nr 2 </t>
  </si>
  <si>
    <t>Rady Powiatu Brzeskiego</t>
  </si>
  <si>
    <t>do uchwały nr VIII/57/11</t>
  </si>
  <si>
    <t>z dnia 27 maja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</si>
</sst>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 style="medium"/>
      <bottom style="thin"/>
    </border>
    <border>
      <left>
        <color indexed="63"/>
      </left>
      <right style="dashDot"/>
      <top style="medium"/>
      <bottom style="thin"/>
    </border>
    <border>
      <left style="medium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Dot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right" vertical="center" wrapText="1"/>
    </xf>
    <xf numFmtId="3" fontId="2" fillId="5" borderId="15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0" borderId="8" xfId="0" applyFont="1" applyFill="1" applyBorder="1" applyAlignment="1">
      <alignment/>
    </xf>
    <xf numFmtId="49" fontId="0" fillId="0" borderId="23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49" fontId="0" fillId="0" borderId="25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/>
    </xf>
    <xf numFmtId="49" fontId="0" fillId="0" borderId="23" xfId="0" applyNumberFormat="1" applyFont="1" applyFill="1" applyBorder="1" applyAlignment="1">
      <alignment vertical="center" wrapText="1"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49" fontId="0" fillId="0" borderId="25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49" fontId="4" fillId="0" borderId="25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3" fontId="4" fillId="0" borderId="33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3" fontId="1" fillId="5" borderId="14" xfId="0" applyNumberFormat="1" applyFont="1" applyFill="1" applyBorder="1" applyAlignment="1">
      <alignment horizontal="right" vertical="center"/>
    </xf>
    <xf numFmtId="3" fontId="1" fillId="5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wrapText="1"/>
    </xf>
    <xf numFmtId="3" fontId="0" fillId="0" borderId="2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" fontId="1" fillId="4" borderId="3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1" fillId="4" borderId="39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4" borderId="4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0" fillId="0" borderId="36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0" borderId="37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3" fontId="0" fillId="0" borderId="26" xfId="0" applyNumberFormat="1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49" fontId="0" fillId="0" borderId="40" xfId="0" applyNumberFormat="1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49" fontId="0" fillId="0" borderId="39" xfId="0" applyNumberFormat="1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49" fontId="0" fillId="0" borderId="40" xfId="0" applyNumberFormat="1" applyFont="1" applyFill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4" fillId="0" borderId="45" xfId="0" applyFont="1" applyBorder="1" applyAlignment="1">
      <alignment/>
    </xf>
    <xf numFmtId="49" fontId="4" fillId="0" borderId="40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0" fontId="0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0" borderId="50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49" fontId="1" fillId="5" borderId="22" xfId="0" applyNumberFormat="1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25" xfId="0" applyNumberFormat="1" applyFont="1" applyFill="1" applyBorder="1" applyAlignment="1">
      <alignment wrapText="1"/>
    </xf>
    <xf numFmtId="0" fontId="1" fillId="0" borderId="25" xfId="0" applyFont="1" applyBorder="1" applyAlignment="1">
      <alignment/>
    </xf>
    <xf numFmtId="49" fontId="1" fillId="0" borderId="51" xfId="0" applyNumberFormat="1" applyFont="1" applyFill="1" applyBorder="1" applyAlignment="1">
      <alignment wrapText="1"/>
    </xf>
    <xf numFmtId="0" fontId="1" fillId="0" borderId="51" xfId="0" applyFont="1" applyBorder="1" applyAlignment="1">
      <alignment/>
    </xf>
    <xf numFmtId="49" fontId="1" fillId="0" borderId="52" xfId="0" applyNumberFormat="1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49" fontId="1" fillId="5" borderId="50" xfId="0" applyNumberFormat="1" applyFont="1" applyFill="1" applyBorder="1" applyAlignment="1">
      <alignment horizontal="left" wrapText="1"/>
    </xf>
    <xf numFmtId="0" fontId="0" fillId="5" borderId="22" xfId="0" applyFill="1" applyBorder="1" applyAlignment="1">
      <alignment/>
    </xf>
    <xf numFmtId="49" fontId="1" fillId="0" borderId="54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55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1" fillId="4" borderId="56" xfId="0" applyFont="1" applyFill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57" xfId="0" applyNumberFormat="1" applyFont="1" applyFill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/>
    </xf>
    <xf numFmtId="0" fontId="0" fillId="3" borderId="4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workbookViewId="0" topLeftCell="E1">
      <selection activeCell="I21" sqref="I21"/>
    </sheetView>
  </sheetViews>
  <sheetFormatPr defaultColWidth="9.00390625" defaultRowHeight="12.75"/>
  <cols>
    <col min="1" max="1" width="4.375" style="180" customWidth="1"/>
    <col min="2" max="2" width="61.125" style="3" customWidth="1"/>
    <col min="3" max="3" width="21.375" style="3" customWidth="1"/>
    <col min="4" max="4" width="12.75390625" style="3" customWidth="1"/>
    <col min="5" max="11" width="19.00390625" style="3" customWidth="1"/>
    <col min="12" max="12" width="6.375" style="2" customWidth="1"/>
    <col min="13" max="16384" width="9.125" style="3" customWidth="1"/>
  </cols>
  <sheetData>
    <row r="1" spans="1:11" ht="12.75">
      <c r="A1"/>
      <c r="B1" s="1"/>
      <c r="C1"/>
      <c r="D1"/>
      <c r="E1"/>
      <c r="F1"/>
      <c r="G1"/>
      <c r="H1"/>
      <c r="I1"/>
      <c r="J1" t="s">
        <v>79</v>
      </c>
      <c r="K1"/>
    </row>
    <row r="2" spans="1:11" ht="12.75">
      <c r="A2"/>
      <c r="B2" s="1"/>
      <c r="C2"/>
      <c r="D2"/>
      <c r="E2"/>
      <c r="F2"/>
      <c r="G2"/>
      <c r="H2"/>
      <c r="I2"/>
      <c r="J2" t="s">
        <v>81</v>
      </c>
      <c r="K2"/>
    </row>
    <row r="3" spans="1:11" ht="12.75">
      <c r="A3"/>
      <c r="B3" s="1"/>
      <c r="C3"/>
      <c r="D3"/>
      <c r="E3"/>
      <c r="F3"/>
      <c r="G3"/>
      <c r="H3"/>
      <c r="I3"/>
      <c r="J3" t="s">
        <v>80</v>
      </c>
      <c r="K3"/>
    </row>
    <row r="4" spans="1:11" ht="14.25" customHeight="1">
      <c r="A4"/>
      <c r="B4" s="5"/>
      <c r="C4" s="4"/>
      <c r="D4"/>
      <c r="E4"/>
      <c r="F4"/>
      <c r="G4"/>
      <c r="H4"/>
      <c r="I4"/>
      <c r="J4" s="209" t="s">
        <v>82</v>
      </c>
      <c r="K4"/>
    </row>
    <row r="5" spans="2:12" s="1" customFormat="1" ht="14.25" customHeight="1">
      <c r="B5" s="5"/>
      <c r="C5" s="5"/>
      <c r="L5" s="2"/>
    </row>
    <row r="6" spans="1:11" ht="11.25" customHeight="1">
      <c r="A6"/>
      <c r="B6"/>
      <c r="C6"/>
      <c r="D6"/>
      <c r="E6"/>
      <c r="F6"/>
      <c r="G6"/>
      <c r="H6"/>
      <c r="I6"/>
      <c r="J6"/>
      <c r="K6"/>
    </row>
    <row r="7" spans="1:12" ht="16.5" customHeight="1">
      <c r="A7" s="237" t="s">
        <v>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6"/>
    </row>
    <row r="8" spans="1:12" s="210" customFormat="1" ht="16.5" customHeight="1" thickBo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6"/>
    </row>
    <row r="9" spans="1:11" ht="69" customHeight="1" thickBot="1">
      <c r="A9" s="238" t="s">
        <v>1</v>
      </c>
      <c r="B9" s="241" t="s">
        <v>2</v>
      </c>
      <c r="C9" s="244" t="s">
        <v>3</v>
      </c>
      <c r="D9" s="247" t="s">
        <v>4</v>
      </c>
      <c r="E9" s="250" t="s">
        <v>5</v>
      </c>
      <c r="F9" s="253" t="s">
        <v>6</v>
      </c>
      <c r="G9" s="254"/>
      <c r="H9" s="254"/>
      <c r="I9" s="254"/>
      <c r="J9" s="254"/>
      <c r="K9" s="255"/>
    </row>
    <row r="10" spans="1:12" ht="9.75" customHeight="1">
      <c r="A10" s="239"/>
      <c r="B10" s="242"/>
      <c r="C10" s="245"/>
      <c r="D10" s="248"/>
      <c r="E10" s="251"/>
      <c r="F10" s="232">
        <v>2011</v>
      </c>
      <c r="G10" s="232">
        <v>2012</v>
      </c>
      <c r="H10" s="232">
        <v>2013</v>
      </c>
      <c r="I10" s="232">
        <v>2014</v>
      </c>
      <c r="J10" s="232">
        <v>2015</v>
      </c>
      <c r="K10" s="232">
        <v>2016</v>
      </c>
      <c r="L10" s="7"/>
    </row>
    <row r="11" spans="1:12" ht="13.5" thickBot="1">
      <c r="A11" s="240"/>
      <c r="B11" s="243"/>
      <c r="C11" s="246"/>
      <c r="D11" s="249"/>
      <c r="E11" s="252"/>
      <c r="F11" s="233"/>
      <c r="G11" s="233"/>
      <c r="H11" s="233"/>
      <c r="I11" s="233"/>
      <c r="J11" s="233"/>
      <c r="K11" s="233"/>
      <c r="L11" s="7"/>
    </row>
    <row r="12" spans="1:12" ht="14.25" customHeight="1" thickBot="1">
      <c r="A12" s="12">
        <v>1</v>
      </c>
      <c r="B12" s="13">
        <v>2</v>
      </c>
      <c r="C12" s="8">
        <v>3</v>
      </c>
      <c r="D12" s="14">
        <v>4</v>
      </c>
      <c r="E12" s="9">
        <v>5</v>
      </c>
      <c r="F12" s="181">
        <v>6</v>
      </c>
      <c r="G12" s="10">
        <v>7</v>
      </c>
      <c r="H12" s="11">
        <v>8</v>
      </c>
      <c r="I12" s="11">
        <v>9</v>
      </c>
      <c r="J12" s="11">
        <v>10</v>
      </c>
      <c r="K12" s="11">
        <v>11</v>
      </c>
      <c r="L12" s="7"/>
    </row>
    <row r="13" spans="1:12" ht="17.25" customHeight="1">
      <c r="A13" s="15"/>
      <c r="B13" s="211" t="s">
        <v>7</v>
      </c>
      <c r="C13" s="212"/>
      <c r="D13" s="212"/>
      <c r="E13" s="16">
        <f>E16</f>
        <v>59536492</v>
      </c>
      <c r="F13" s="17">
        <f aca="true" t="shared" si="0" ref="F13:K13">F14+F15</f>
        <v>13793227</v>
      </c>
      <c r="G13" s="17">
        <f t="shared" si="0"/>
        <v>17804237</v>
      </c>
      <c r="H13" s="17">
        <f t="shared" si="0"/>
        <v>9222700</v>
      </c>
      <c r="I13" s="17">
        <f t="shared" si="0"/>
        <v>8298900</v>
      </c>
      <c r="J13" s="17">
        <f t="shared" si="0"/>
        <v>924900</v>
      </c>
      <c r="K13" s="17">
        <f t="shared" si="0"/>
        <v>940100</v>
      </c>
      <c r="L13" s="18"/>
    </row>
    <row r="14" spans="1:12" ht="17.25" customHeight="1">
      <c r="A14" s="15"/>
      <c r="B14" s="226" t="s">
        <v>8</v>
      </c>
      <c r="C14" s="227"/>
      <c r="D14" s="227"/>
      <c r="E14" s="19">
        <f>E17</f>
        <v>14863831</v>
      </c>
      <c r="F14" s="182">
        <f aca="true" t="shared" si="1" ref="F14:K15">F17</f>
        <v>3246036</v>
      </c>
      <c r="G14" s="182">
        <f t="shared" si="1"/>
        <v>1512950</v>
      </c>
      <c r="H14" s="182">
        <f t="shared" si="1"/>
        <v>1572700</v>
      </c>
      <c r="I14" s="182">
        <f t="shared" si="1"/>
        <v>798900</v>
      </c>
      <c r="J14" s="182">
        <f t="shared" si="1"/>
        <v>924900</v>
      </c>
      <c r="K14" s="182">
        <f t="shared" si="1"/>
        <v>940100</v>
      </c>
      <c r="L14" s="18"/>
    </row>
    <row r="15" spans="1:12" ht="17.25" customHeight="1" thickBot="1">
      <c r="A15" s="20"/>
      <c r="B15" s="228" t="s">
        <v>9</v>
      </c>
      <c r="C15" s="229"/>
      <c r="D15" s="229"/>
      <c r="E15" s="21">
        <f>E18</f>
        <v>44672661</v>
      </c>
      <c r="F15" s="183">
        <f t="shared" si="1"/>
        <v>10547191</v>
      </c>
      <c r="G15" s="183">
        <f t="shared" si="1"/>
        <v>16291287</v>
      </c>
      <c r="H15" s="183">
        <f t="shared" si="1"/>
        <v>7650000</v>
      </c>
      <c r="I15" s="183">
        <f t="shared" si="1"/>
        <v>7500000</v>
      </c>
      <c r="J15" s="183">
        <f t="shared" si="1"/>
        <v>0</v>
      </c>
      <c r="K15" s="183">
        <f t="shared" si="1"/>
        <v>0</v>
      </c>
      <c r="L15" s="18"/>
    </row>
    <row r="16" spans="1:12" ht="18" customHeight="1">
      <c r="A16" s="22" t="s">
        <v>10</v>
      </c>
      <c r="B16" s="230" t="s">
        <v>11</v>
      </c>
      <c r="C16" s="230"/>
      <c r="D16" s="231"/>
      <c r="E16" s="23">
        <f>E19+E70</f>
        <v>59536492</v>
      </c>
      <c r="F16" s="24">
        <f>F17+F18</f>
        <v>13793227</v>
      </c>
      <c r="G16" s="24">
        <f aca="true" t="shared" si="2" ref="G16:K18">G19+G70</f>
        <v>17804237</v>
      </c>
      <c r="H16" s="24">
        <f t="shared" si="2"/>
        <v>9222700</v>
      </c>
      <c r="I16" s="24">
        <f t="shared" si="2"/>
        <v>8298900</v>
      </c>
      <c r="J16" s="24">
        <f t="shared" si="2"/>
        <v>924900</v>
      </c>
      <c r="K16" s="24">
        <f t="shared" si="2"/>
        <v>940100</v>
      </c>
      <c r="L16" s="25"/>
    </row>
    <row r="17" spans="1:12" ht="17.25" customHeight="1">
      <c r="A17" s="26"/>
      <c r="B17" s="234" t="s">
        <v>8</v>
      </c>
      <c r="C17" s="235"/>
      <c r="D17" s="236"/>
      <c r="E17" s="27">
        <f>E20+E71</f>
        <v>14863831</v>
      </c>
      <c r="F17" s="28">
        <f>F20+F71</f>
        <v>3246036</v>
      </c>
      <c r="G17" s="28">
        <f t="shared" si="2"/>
        <v>1512950</v>
      </c>
      <c r="H17" s="28">
        <f t="shared" si="2"/>
        <v>1572700</v>
      </c>
      <c r="I17" s="28">
        <f t="shared" si="2"/>
        <v>798900</v>
      </c>
      <c r="J17" s="28">
        <f t="shared" si="2"/>
        <v>924900</v>
      </c>
      <c r="K17" s="28">
        <f t="shared" si="2"/>
        <v>940100</v>
      </c>
      <c r="L17" s="29"/>
    </row>
    <row r="18" spans="1:12" ht="16.5" customHeight="1" thickBot="1">
      <c r="A18" s="30"/>
      <c r="B18" s="221" t="s">
        <v>9</v>
      </c>
      <c r="C18" s="222"/>
      <c r="D18" s="223"/>
      <c r="E18" s="31">
        <f>E21+E72</f>
        <v>44672661</v>
      </c>
      <c r="F18" s="32">
        <f>F21+F72</f>
        <v>10547191</v>
      </c>
      <c r="G18" s="32">
        <f t="shared" si="2"/>
        <v>16291287</v>
      </c>
      <c r="H18" s="32">
        <f t="shared" si="2"/>
        <v>7650000</v>
      </c>
      <c r="I18" s="32">
        <f t="shared" si="2"/>
        <v>7500000</v>
      </c>
      <c r="J18" s="32">
        <f t="shared" si="2"/>
        <v>0</v>
      </c>
      <c r="K18" s="32">
        <f t="shared" si="2"/>
        <v>0</v>
      </c>
      <c r="L18" s="29"/>
    </row>
    <row r="19" spans="1:12" ht="28.5" customHeight="1">
      <c r="A19" s="33" t="s">
        <v>12</v>
      </c>
      <c r="B19" s="224" t="s">
        <v>13</v>
      </c>
      <c r="C19" s="225"/>
      <c r="D19" s="225"/>
      <c r="E19" s="23">
        <f aca="true" t="shared" si="3" ref="E19:K20">E22+E25+E28+E31+E34+E61+E58+E37+E40+E43+E46+E49+E52+E55+E64+E67</f>
        <v>18036817</v>
      </c>
      <c r="F19" s="36">
        <f t="shared" si="3"/>
        <v>7136606</v>
      </c>
      <c r="G19" s="35">
        <f t="shared" si="3"/>
        <v>4559237</v>
      </c>
      <c r="H19" s="34">
        <f t="shared" si="3"/>
        <v>771000</v>
      </c>
      <c r="I19" s="34">
        <f t="shared" si="3"/>
        <v>73000</v>
      </c>
      <c r="J19" s="34">
        <f t="shared" si="3"/>
        <v>38000</v>
      </c>
      <c r="K19" s="36">
        <f t="shared" si="3"/>
        <v>0</v>
      </c>
      <c r="L19" s="25"/>
    </row>
    <row r="20" spans="1:12" ht="15" customHeight="1">
      <c r="A20" s="26"/>
      <c r="B20" s="215" t="s">
        <v>14</v>
      </c>
      <c r="C20" s="216"/>
      <c r="D20" s="216"/>
      <c r="E20" s="27">
        <f>E23+E26+E29+E32+E35+E62+E59+E38+E41++E44+E47+E50+E53+E56+E65+E68</f>
        <v>7398423</v>
      </c>
      <c r="F20" s="39">
        <f>F23+F26+F29+F32+F35+F62+F59+F38+F41+F44+F47+F50+F53+F56+F65+F68</f>
        <v>2322436</v>
      </c>
      <c r="G20" s="38">
        <f t="shared" si="3"/>
        <v>966050</v>
      </c>
      <c r="H20" s="37">
        <f t="shared" si="3"/>
        <v>771000</v>
      </c>
      <c r="I20" s="37">
        <f t="shared" si="3"/>
        <v>73000</v>
      </c>
      <c r="J20" s="37">
        <f t="shared" si="3"/>
        <v>38000</v>
      </c>
      <c r="K20" s="39">
        <f t="shared" si="3"/>
        <v>0</v>
      </c>
      <c r="L20" s="25"/>
    </row>
    <row r="21" spans="1:12" ht="15" customHeight="1" thickBot="1">
      <c r="A21" s="30"/>
      <c r="B21" s="219" t="s">
        <v>15</v>
      </c>
      <c r="C21" s="220"/>
      <c r="D21" s="220"/>
      <c r="E21" s="40">
        <f>E24+E27+E30+E33+E36+E63+E60+E39+E42+E45+E48+E51+E54+E57+E66+E69</f>
        <v>10638394</v>
      </c>
      <c r="F21" s="184">
        <f aca="true" t="shared" si="4" ref="F21:K21">F24+F27+F30+F33+F36+F63+F60+F39+F42+F45+F48+F51+F54+F57+F66+F69</f>
        <v>4814170</v>
      </c>
      <c r="G21" s="42">
        <f t="shared" si="4"/>
        <v>3593187</v>
      </c>
      <c r="H21" s="41">
        <f t="shared" si="4"/>
        <v>0</v>
      </c>
      <c r="I21" s="41">
        <f t="shared" si="4"/>
        <v>0</v>
      </c>
      <c r="J21" s="41">
        <f t="shared" si="4"/>
        <v>0</v>
      </c>
      <c r="K21" s="43">
        <f t="shared" si="4"/>
        <v>0</v>
      </c>
      <c r="L21" s="25"/>
    </row>
    <row r="22" spans="1:12" s="51" customFormat="1" ht="51">
      <c r="A22" s="65"/>
      <c r="B22" s="187" t="s">
        <v>16</v>
      </c>
      <c r="C22" s="44" t="s">
        <v>17</v>
      </c>
      <c r="D22" s="188" t="s">
        <v>18</v>
      </c>
      <c r="E22" s="23">
        <v>4341861</v>
      </c>
      <c r="F22" s="46">
        <v>1000000</v>
      </c>
      <c r="G22" s="160">
        <f>3286861-200000</f>
        <v>3086861</v>
      </c>
      <c r="H22" s="47"/>
      <c r="I22" s="47"/>
      <c r="J22" s="48"/>
      <c r="K22" s="49"/>
      <c r="L22" s="50"/>
    </row>
    <row r="23" spans="1:12" s="51" customFormat="1" ht="15" customHeight="1">
      <c r="A23" s="71"/>
      <c r="B23" s="189" t="s">
        <v>8</v>
      </c>
      <c r="C23" s="54"/>
      <c r="D23" s="190"/>
      <c r="E23" s="27">
        <v>0</v>
      </c>
      <c r="F23" s="55"/>
      <c r="G23" s="56"/>
      <c r="H23" s="57"/>
      <c r="I23" s="57"/>
      <c r="J23" s="58"/>
      <c r="K23" s="57"/>
      <c r="L23" s="50"/>
    </row>
    <row r="24" spans="1:12" s="51" customFormat="1" ht="15" customHeight="1" thickBot="1">
      <c r="A24" s="75"/>
      <c r="B24" s="191" t="s">
        <v>9</v>
      </c>
      <c r="C24" s="61"/>
      <c r="D24" s="192"/>
      <c r="E24" s="31">
        <v>4341861</v>
      </c>
      <c r="F24" s="62">
        <f>1000000</f>
        <v>1000000</v>
      </c>
      <c r="G24" s="157">
        <f>3286861-200000</f>
        <v>3086861</v>
      </c>
      <c r="H24" s="63"/>
      <c r="I24" s="63"/>
      <c r="J24" s="64"/>
      <c r="K24" s="63"/>
      <c r="L24" s="50"/>
    </row>
    <row r="25" spans="1:12" s="51" customFormat="1" ht="38.25">
      <c r="A25" s="65"/>
      <c r="B25" s="193" t="s">
        <v>19</v>
      </c>
      <c r="C25" s="44" t="s">
        <v>20</v>
      </c>
      <c r="D25" s="194" t="s">
        <v>21</v>
      </c>
      <c r="E25" s="23">
        <v>474521</v>
      </c>
      <c r="F25" s="68">
        <v>67000</v>
      </c>
      <c r="G25" s="69">
        <v>69000</v>
      </c>
      <c r="H25" s="69">
        <v>71000</v>
      </c>
      <c r="I25" s="69">
        <v>73000</v>
      </c>
      <c r="J25" s="70">
        <v>38000</v>
      </c>
      <c r="K25" s="69"/>
      <c r="L25" s="50"/>
    </row>
    <row r="26" spans="1:12" s="51" customFormat="1" ht="15" customHeight="1">
      <c r="A26" s="71"/>
      <c r="B26" s="195" t="s">
        <v>8</v>
      </c>
      <c r="C26" s="73"/>
      <c r="D26" s="196"/>
      <c r="E26" s="27">
        <v>416775</v>
      </c>
      <c r="F26" s="74">
        <v>67000</v>
      </c>
      <c r="G26" s="57">
        <v>69000</v>
      </c>
      <c r="H26" s="57">
        <v>71000</v>
      </c>
      <c r="I26" s="57">
        <v>73000</v>
      </c>
      <c r="J26" s="58">
        <v>38000</v>
      </c>
      <c r="K26" s="57"/>
      <c r="L26" s="50"/>
    </row>
    <row r="27" spans="1:12" s="51" customFormat="1" ht="15" customHeight="1" thickBot="1">
      <c r="A27" s="75"/>
      <c r="B27" s="197" t="s">
        <v>9</v>
      </c>
      <c r="C27" s="77"/>
      <c r="D27" s="198"/>
      <c r="E27" s="31">
        <v>57746</v>
      </c>
      <c r="F27" s="78"/>
      <c r="G27" s="63"/>
      <c r="H27" s="63"/>
      <c r="I27" s="63"/>
      <c r="J27" s="64"/>
      <c r="K27" s="63"/>
      <c r="L27" s="50"/>
    </row>
    <row r="28" spans="1:12" s="81" customFormat="1" ht="38.25">
      <c r="A28" s="65"/>
      <c r="B28" s="199" t="s">
        <v>22</v>
      </c>
      <c r="C28" s="80" t="s">
        <v>20</v>
      </c>
      <c r="D28" s="194" t="s">
        <v>23</v>
      </c>
      <c r="E28" s="23">
        <v>904298</v>
      </c>
      <c r="F28" s="68">
        <v>145675</v>
      </c>
      <c r="G28" s="69">
        <v>658022</v>
      </c>
      <c r="H28" s="69"/>
      <c r="I28" s="69"/>
      <c r="J28" s="70"/>
      <c r="K28" s="69"/>
      <c r="L28" s="50"/>
    </row>
    <row r="29" spans="1:12" s="81" customFormat="1" ht="15" customHeight="1">
      <c r="A29" s="82"/>
      <c r="B29" s="195" t="s">
        <v>8</v>
      </c>
      <c r="C29" s="84"/>
      <c r="D29" s="200"/>
      <c r="E29" s="27">
        <v>193566</v>
      </c>
      <c r="F29" s="85">
        <v>26568</v>
      </c>
      <c r="G29" s="86">
        <v>151696</v>
      </c>
      <c r="H29" s="86"/>
      <c r="I29" s="86"/>
      <c r="J29" s="87"/>
      <c r="K29" s="86"/>
      <c r="L29" s="88"/>
    </row>
    <row r="30" spans="1:12" s="81" customFormat="1" ht="15" customHeight="1" thickBot="1">
      <c r="A30" s="82"/>
      <c r="B30" s="201" t="s">
        <v>9</v>
      </c>
      <c r="C30" s="91"/>
      <c r="D30" s="202"/>
      <c r="E30" s="31">
        <v>710732</v>
      </c>
      <c r="F30" s="92">
        <v>119107</v>
      </c>
      <c r="G30" s="93">
        <v>506326</v>
      </c>
      <c r="H30" s="93"/>
      <c r="I30" s="93"/>
      <c r="J30" s="94"/>
      <c r="K30" s="93"/>
      <c r="L30" s="88"/>
    </row>
    <row r="31" spans="1:12" s="81" customFormat="1" ht="51">
      <c r="A31" s="95"/>
      <c r="B31" s="79" t="s">
        <v>24</v>
      </c>
      <c r="C31" s="80" t="s">
        <v>25</v>
      </c>
      <c r="D31" s="96" t="s">
        <v>26</v>
      </c>
      <c r="E31" s="23">
        <v>1336480</v>
      </c>
      <c r="F31" s="68">
        <f>F32+F33</f>
        <v>308385</v>
      </c>
      <c r="G31" s="69"/>
      <c r="H31" s="69"/>
      <c r="I31" s="69"/>
      <c r="J31" s="70"/>
      <c r="K31" s="69"/>
      <c r="L31" s="50"/>
    </row>
    <row r="32" spans="1:12" s="81" customFormat="1" ht="15" customHeight="1">
      <c r="A32" s="83"/>
      <c r="B32" s="72" t="s">
        <v>8</v>
      </c>
      <c r="C32" s="84"/>
      <c r="D32" s="84"/>
      <c r="E32" s="27">
        <v>1336480</v>
      </c>
      <c r="F32" s="85">
        <v>308385</v>
      </c>
      <c r="G32" s="86"/>
      <c r="H32" s="86"/>
      <c r="I32" s="86"/>
      <c r="J32" s="87"/>
      <c r="K32" s="86"/>
      <c r="L32" s="88"/>
    </row>
    <row r="33" spans="1:12" s="81" customFormat="1" ht="15" customHeight="1" thickBot="1">
      <c r="A33" s="89"/>
      <c r="B33" s="90" t="s">
        <v>9</v>
      </c>
      <c r="C33" s="91"/>
      <c r="D33" s="91"/>
      <c r="E33" s="31">
        <v>0</v>
      </c>
      <c r="F33" s="97"/>
      <c r="G33" s="93"/>
      <c r="H33" s="93"/>
      <c r="I33" s="93"/>
      <c r="J33" s="94"/>
      <c r="K33" s="93"/>
      <c r="L33" s="88"/>
    </row>
    <row r="34" spans="1:12" s="81" customFormat="1" ht="63.75">
      <c r="A34" s="98"/>
      <c r="B34" s="79" t="s">
        <v>27</v>
      </c>
      <c r="C34" s="80" t="s">
        <v>28</v>
      </c>
      <c r="D34" s="96" t="s">
        <v>18</v>
      </c>
      <c r="E34" s="23">
        <v>48750</v>
      </c>
      <c r="F34" s="68">
        <v>21552</v>
      </c>
      <c r="G34" s="69">
        <v>12554</v>
      </c>
      <c r="H34" s="69"/>
      <c r="I34" s="69"/>
      <c r="J34" s="70"/>
      <c r="K34" s="69"/>
      <c r="L34" s="50"/>
    </row>
    <row r="35" spans="1:12" s="81" customFormat="1" ht="15" customHeight="1">
      <c r="A35" s="83"/>
      <c r="B35" s="72" t="s">
        <v>8</v>
      </c>
      <c r="C35" s="84"/>
      <c r="D35" s="84"/>
      <c r="E35" s="27">
        <v>48750</v>
      </c>
      <c r="F35" s="85">
        <v>21552</v>
      </c>
      <c r="G35" s="86">
        <v>12554</v>
      </c>
      <c r="H35" s="86"/>
      <c r="I35" s="86"/>
      <c r="J35" s="87"/>
      <c r="K35" s="86"/>
      <c r="L35" s="88"/>
    </row>
    <row r="36" spans="1:12" s="81" customFormat="1" ht="15" customHeight="1" thickBot="1">
      <c r="A36" s="89"/>
      <c r="B36" s="90" t="s">
        <v>9</v>
      </c>
      <c r="C36" s="91"/>
      <c r="D36" s="91"/>
      <c r="E36" s="31">
        <v>0</v>
      </c>
      <c r="F36" s="97"/>
      <c r="G36" s="93"/>
      <c r="H36" s="93"/>
      <c r="I36" s="93"/>
      <c r="J36" s="94"/>
      <c r="K36" s="93"/>
      <c r="L36" s="88"/>
    </row>
    <row r="37" spans="1:12" s="81" customFormat="1" ht="25.5">
      <c r="A37" s="95"/>
      <c r="B37" s="79" t="s">
        <v>29</v>
      </c>
      <c r="C37" s="80" t="s">
        <v>20</v>
      </c>
      <c r="D37" s="96" t="s">
        <v>30</v>
      </c>
      <c r="E37" s="23">
        <v>345550</v>
      </c>
      <c r="F37" s="99">
        <f>F38+F39</f>
        <v>177774</v>
      </c>
      <c r="G37" s="100"/>
      <c r="H37" s="100"/>
      <c r="I37" s="100"/>
      <c r="J37" s="101"/>
      <c r="K37" s="100"/>
      <c r="L37" s="88"/>
    </row>
    <row r="38" spans="1:12" s="81" customFormat="1" ht="15" customHeight="1">
      <c r="A38" s="83"/>
      <c r="B38" s="72" t="s">
        <v>8</v>
      </c>
      <c r="C38" s="84"/>
      <c r="D38" s="84"/>
      <c r="E38" s="27">
        <v>345550</v>
      </c>
      <c r="F38" s="85">
        <v>177774</v>
      </c>
      <c r="G38" s="86"/>
      <c r="H38" s="86"/>
      <c r="I38" s="86"/>
      <c r="J38" s="87"/>
      <c r="K38" s="86"/>
      <c r="L38" s="88"/>
    </row>
    <row r="39" spans="1:12" s="81" customFormat="1" ht="15" customHeight="1" thickBot="1">
      <c r="A39" s="89"/>
      <c r="B39" s="90" t="s">
        <v>9</v>
      </c>
      <c r="C39" s="91"/>
      <c r="D39" s="91"/>
      <c r="E39" s="31">
        <v>0</v>
      </c>
      <c r="F39" s="92"/>
      <c r="G39" s="93"/>
      <c r="H39" s="93"/>
      <c r="I39" s="93"/>
      <c r="J39" s="94"/>
      <c r="K39" s="93"/>
      <c r="L39" s="88"/>
    </row>
    <row r="40" spans="1:12" s="51" customFormat="1" ht="25.5">
      <c r="A40" s="95"/>
      <c r="B40" s="79" t="s">
        <v>31</v>
      </c>
      <c r="C40" s="80" t="s">
        <v>32</v>
      </c>
      <c r="D40" s="67" t="s">
        <v>30</v>
      </c>
      <c r="E40" s="23">
        <v>160000</v>
      </c>
      <c r="F40" s="102">
        <v>155000</v>
      </c>
      <c r="G40" s="49"/>
      <c r="H40" s="49"/>
      <c r="I40" s="49"/>
      <c r="J40" s="48"/>
      <c r="K40" s="49"/>
      <c r="L40" s="50"/>
    </row>
    <row r="41" spans="1:12" s="51" customFormat="1" ht="15" customHeight="1">
      <c r="A41" s="52"/>
      <c r="B41" s="72" t="s">
        <v>8</v>
      </c>
      <c r="C41" s="73"/>
      <c r="D41" s="73"/>
      <c r="E41" s="27">
        <v>10000</v>
      </c>
      <c r="F41" s="74">
        <v>5000</v>
      </c>
      <c r="G41" s="57"/>
      <c r="H41" s="57"/>
      <c r="I41" s="57"/>
      <c r="J41" s="58"/>
      <c r="K41" s="57"/>
      <c r="L41" s="50"/>
    </row>
    <row r="42" spans="1:12" s="51" customFormat="1" ht="15" customHeight="1" thickBot="1">
      <c r="A42" s="59"/>
      <c r="B42" s="76" t="s">
        <v>9</v>
      </c>
      <c r="C42" s="77"/>
      <c r="D42" s="77"/>
      <c r="E42" s="31">
        <v>150000</v>
      </c>
      <c r="F42" s="103">
        <v>150000</v>
      </c>
      <c r="G42" s="63"/>
      <c r="H42" s="63"/>
      <c r="I42" s="63"/>
      <c r="J42" s="64"/>
      <c r="K42" s="63"/>
      <c r="L42" s="50"/>
    </row>
    <row r="43" spans="1:12" s="51" customFormat="1" ht="36" customHeight="1">
      <c r="A43" s="95"/>
      <c r="B43" s="79" t="s">
        <v>33</v>
      </c>
      <c r="C43" s="80" t="s">
        <v>34</v>
      </c>
      <c r="D43" s="67" t="s">
        <v>30</v>
      </c>
      <c r="E43" s="23">
        <v>160000</v>
      </c>
      <c r="F43" s="68">
        <v>155000</v>
      </c>
      <c r="G43" s="69"/>
      <c r="H43" s="69"/>
      <c r="I43" s="69"/>
      <c r="J43" s="70"/>
      <c r="K43" s="69"/>
      <c r="L43" s="50"/>
    </row>
    <row r="44" spans="1:12" s="51" customFormat="1" ht="15" customHeight="1">
      <c r="A44" s="52"/>
      <c r="B44" s="72" t="s">
        <v>8</v>
      </c>
      <c r="C44" s="73"/>
      <c r="D44" s="73"/>
      <c r="E44" s="27">
        <v>10000</v>
      </c>
      <c r="F44" s="74">
        <v>5000</v>
      </c>
      <c r="G44" s="57"/>
      <c r="H44" s="57"/>
      <c r="I44" s="57"/>
      <c r="J44" s="58"/>
      <c r="K44" s="57"/>
      <c r="L44" s="50"/>
    </row>
    <row r="45" spans="1:12" s="51" customFormat="1" ht="15" customHeight="1" thickBot="1">
      <c r="A45" s="59"/>
      <c r="B45" s="76" t="s">
        <v>9</v>
      </c>
      <c r="C45" s="77"/>
      <c r="D45" s="77"/>
      <c r="E45" s="31">
        <v>150000</v>
      </c>
      <c r="F45" s="103">
        <v>150000</v>
      </c>
      <c r="G45" s="63"/>
      <c r="H45" s="63"/>
      <c r="I45" s="63"/>
      <c r="J45" s="64"/>
      <c r="K45" s="63"/>
      <c r="L45" s="50"/>
    </row>
    <row r="46" spans="1:12" s="51" customFormat="1" ht="30.75" customHeight="1">
      <c r="A46" s="98"/>
      <c r="B46" s="79" t="s">
        <v>35</v>
      </c>
      <c r="C46" s="104" t="s">
        <v>36</v>
      </c>
      <c r="D46" s="67" t="s">
        <v>30</v>
      </c>
      <c r="E46" s="23">
        <v>729936</v>
      </c>
      <c r="F46" s="102">
        <v>391845</v>
      </c>
      <c r="G46" s="49"/>
      <c r="H46" s="49"/>
      <c r="I46" s="49"/>
      <c r="J46" s="48"/>
      <c r="K46" s="49"/>
      <c r="L46" s="50"/>
    </row>
    <row r="47" spans="1:12" s="51" customFormat="1" ht="15" customHeight="1">
      <c r="A47" s="52"/>
      <c r="B47" s="72" t="s">
        <v>8</v>
      </c>
      <c r="C47" s="73"/>
      <c r="D47" s="73"/>
      <c r="E47" s="27">
        <v>695236</v>
      </c>
      <c r="F47" s="74">
        <v>391845</v>
      </c>
      <c r="G47" s="57"/>
      <c r="H47" s="57"/>
      <c r="I47" s="57"/>
      <c r="J47" s="58"/>
      <c r="K47" s="57"/>
      <c r="L47" s="50"/>
    </row>
    <row r="48" spans="1:12" s="51" customFormat="1" ht="15" customHeight="1" thickBot="1">
      <c r="A48" s="59"/>
      <c r="B48" s="76" t="s">
        <v>9</v>
      </c>
      <c r="C48" s="77"/>
      <c r="D48" s="77"/>
      <c r="E48" s="31">
        <v>34700</v>
      </c>
      <c r="F48" s="103"/>
      <c r="G48" s="63"/>
      <c r="H48" s="63"/>
      <c r="I48" s="63"/>
      <c r="J48" s="64"/>
      <c r="K48" s="63"/>
      <c r="L48" s="50"/>
    </row>
    <row r="49" spans="1:12" s="51" customFormat="1" ht="38.25">
      <c r="A49" s="95"/>
      <c r="B49" s="66" t="s">
        <v>37</v>
      </c>
      <c r="C49" s="104" t="s">
        <v>20</v>
      </c>
      <c r="D49" s="67" t="s">
        <v>38</v>
      </c>
      <c r="E49" s="23">
        <v>302000</v>
      </c>
      <c r="F49" s="68">
        <v>166025</v>
      </c>
      <c r="G49" s="69">
        <v>32800</v>
      </c>
      <c r="H49" s="69"/>
      <c r="I49" s="69"/>
      <c r="J49" s="70"/>
      <c r="K49" s="69"/>
      <c r="L49" s="50"/>
    </row>
    <row r="50" spans="1:12" s="51" customFormat="1" ht="15" customHeight="1">
      <c r="A50" s="52"/>
      <c r="B50" s="72" t="s">
        <v>8</v>
      </c>
      <c r="C50" s="73"/>
      <c r="D50" s="73"/>
      <c r="E50" s="27">
        <v>302000</v>
      </c>
      <c r="F50" s="107">
        <v>166025</v>
      </c>
      <c r="G50" s="57">
        <v>32800</v>
      </c>
      <c r="H50" s="57"/>
      <c r="I50" s="57"/>
      <c r="J50" s="58"/>
      <c r="K50" s="57"/>
      <c r="L50" s="50"/>
    </row>
    <row r="51" spans="1:12" s="51" customFormat="1" ht="15" customHeight="1" thickBot="1">
      <c r="A51" s="59"/>
      <c r="B51" s="76" t="s">
        <v>9</v>
      </c>
      <c r="C51" s="77"/>
      <c r="D51" s="77"/>
      <c r="E51" s="31">
        <v>0</v>
      </c>
      <c r="F51" s="105"/>
      <c r="G51" s="63"/>
      <c r="H51" s="63"/>
      <c r="I51" s="63"/>
      <c r="J51" s="64"/>
      <c r="K51" s="63"/>
      <c r="L51" s="50"/>
    </row>
    <row r="52" spans="1:12" s="51" customFormat="1" ht="40.5" customHeight="1">
      <c r="A52" s="98"/>
      <c r="B52" s="66" t="s">
        <v>39</v>
      </c>
      <c r="C52" s="104" t="s">
        <v>40</v>
      </c>
      <c r="D52" s="67" t="s">
        <v>30</v>
      </c>
      <c r="E52" s="23">
        <v>270599</v>
      </c>
      <c r="F52" s="68">
        <f>27217+115163</f>
        <v>142380</v>
      </c>
      <c r="G52" s="69"/>
      <c r="H52" s="69"/>
      <c r="I52" s="69"/>
      <c r="J52" s="70"/>
      <c r="K52" s="69"/>
      <c r="L52" s="50"/>
    </row>
    <row r="53" spans="1:12" s="51" customFormat="1" ht="15" customHeight="1">
      <c r="A53" s="52"/>
      <c r="B53" s="72" t="s">
        <v>8</v>
      </c>
      <c r="C53" s="73"/>
      <c r="D53" s="73"/>
      <c r="E53" s="27">
        <v>270599</v>
      </c>
      <c r="F53" s="107">
        <f>27217+115163</f>
        <v>142380</v>
      </c>
      <c r="G53" s="57"/>
      <c r="H53" s="57"/>
      <c r="I53" s="57"/>
      <c r="J53" s="58"/>
      <c r="K53" s="57"/>
      <c r="L53" s="50"/>
    </row>
    <row r="54" spans="1:12" s="51" customFormat="1" ht="15" customHeight="1" thickBot="1">
      <c r="A54" s="59"/>
      <c r="B54" s="76" t="s">
        <v>9</v>
      </c>
      <c r="C54" s="77"/>
      <c r="D54" s="77"/>
      <c r="E54" s="31">
        <v>0</v>
      </c>
      <c r="F54" s="105"/>
      <c r="G54" s="63"/>
      <c r="H54" s="63"/>
      <c r="I54" s="63"/>
      <c r="J54" s="64"/>
      <c r="K54" s="63"/>
      <c r="L54" s="50"/>
    </row>
    <row r="55" spans="1:12" s="51" customFormat="1" ht="51" customHeight="1">
      <c r="A55" s="95"/>
      <c r="B55" s="66" t="s">
        <v>41</v>
      </c>
      <c r="C55" s="104" t="s">
        <v>42</v>
      </c>
      <c r="D55" s="67" t="s">
        <v>43</v>
      </c>
      <c r="E55" s="23">
        <v>5237955</v>
      </c>
      <c r="F55" s="106">
        <f>F56+F57</f>
        <v>3424663</v>
      </c>
      <c r="G55" s="47"/>
      <c r="H55" s="49"/>
      <c r="I55" s="49"/>
      <c r="J55" s="48"/>
      <c r="K55" s="49"/>
      <c r="L55" s="50"/>
    </row>
    <row r="56" spans="1:12" s="51" customFormat="1" ht="15" customHeight="1">
      <c r="A56" s="52"/>
      <c r="B56" s="72" t="s">
        <v>8</v>
      </c>
      <c r="C56" s="73"/>
      <c r="D56" s="73"/>
      <c r="E56" s="27">
        <v>44600</v>
      </c>
      <c r="F56" s="107">
        <f>19600+10000</f>
        <v>29600</v>
      </c>
      <c r="G56" s="57"/>
      <c r="H56" s="57"/>
      <c r="I56" s="57"/>
      <c r="J56" s="58"/>
      <c r="K56" s="57"/>
      <c r="L56" s="50"/>
    </row>
    <row r="57" spans="1:12" s="51" customFormat="1" ht="15" customHeight="1" thickBot="1">
      <c r="A57" s="59"/>
      <c r="B57" s="76" t="s">
        <v>9</v>
      </c>
      <c r="C57" s="77"/>
      <c r="D57" s="77"/>
      <c r="E57" s="31">
        <v>5193355</v>
      </c>
      <c r="F57" s="108">
        <f>3405063-10000</f>
        <v>3395063</v>
      </c>
      <c r="G57" s="63"/>
      <c r="H57" s="63"/>
      <c r="I57" s="63"/>
      <c r="J57" s="64"/>
      <c r="K57" s="63"/>
      <c r="L57" s="50"/>
    </row>
    <row r="58" spans="1:12" s="51" customFormat="1" ht="58.5" customHeight="1">
      <c r="A58" s="95"/>
      <c r="B58" s="66" t="s">
        <v>44</v>
      </c>
      <c r="C58" s="104" t="s">
        <v>40</v>
      </c>
      <c r="D58" s="67" t="s">
        <v>30</v>
      </c>
      <c r="E58" s="23">
        <v>33638</v>
      </c>
      <c r="F58" s="102">
        <v>18501</v>
      </c>
      <c r="G58" s="47"/>
      <c r="H58" s="47"/>
      <c r="I58" s="47"/>
      <c r="J58" s="109"/>
      <c r="K58" s="47"/>
      <c r="L58" s="50"/>
    </row>
    <row r="59" spans="1:12" s="51" customFormat="1" ht="15" customHeight="1">
      <c r="A59" s="110"/>
      <c r="B59" s="72" t="s">
        <v>8</v>
      </c>
      <c r="C59" s="73"/>
      <c r="D59" s="73"/>
      <c r="E59" s="27">
        <v>33638</v>
      </c>
      <c r="F59" s="74">
        <v>18501</v>
      </c>
      <c r="G59" s="57"/>
      <c r="H59" s="57"/>
      <c r="I59" s="57"/>
      <c r="J59" s="58"/>
      <c r="K59" s="57"/>
      <c r="L59" s="50"/>
    </row>
    <row r="60" spans="1:12" s="51" customFormat="1" ht="15" customHeight="1" thickBot="1">
      <c r="A60" s="110"/>
      <c r="B60" s="76" t="s">
        <v>9</v>
      </c>
      <c r="C60" s="77"/>
      <c r="D60" s="77"/>
      <c r="E60" s="31">
        <v>0</v>
      </c>
      <c r="F60" s="78"/>
      <c r="G60" s="63"/>
      <c r="H60" s="63"/>
      <c r="I60" s="63"/>
      <c r="J60" s="64"/>
      <c r="K60" s="63"/>
      <c r="L60" s="50"/>
    </row>
    <row r="61" spans="1:12" s="51" customFormat="1" ht="51">
      <c r="A61" s="111"/>
      <c r="B61" s="66" t="s">
        <v>45</v>
      </c>
      <c r="C61" s="104" t="s">
        <v>46</v>
      </c>
      <c r="D61" s="67" t="s">
        <v>30</v>
      </c>
      <c r="E61" s="23">
        <v>12700</v>
      </c>
      <c r="F61" s="106">
        <f>F62+F63</f>
        <v>7486</v>
      </c>
      <c r="G61" s="49"/>
      <c r="H61" s="49"/>
      <c r="I61" s="49"/>
      <c r="J61" s="48"/>
      <c r="K61" s="49"/>
      <c r="L61" s="50"/>
    </row>
    <row r="62" spans="1:12" s="51" customFormat="1" ht="15" customHeight="1">
      <c r="A62" s="111"/>
      <c r="B62" s="72" t="s">
        <v>8</v>
      </c>
      <c r="C62" s="73"/>
      <c r="D62" s="73"/>
      <c r="E62" s="27">
        <v>12700</v>
      </c>
      <c r="F62" s="107">
        <f>7486</f>
        <v>7486</v>
      </c>
      <c r="G62" s="57"/>
      <c r="H62" s="57"/>
      <c r="I62" s="57"/>
      <c r="J62" s="58"/>
      <c r="K62" s="57"/>
      <c r="L62" s="50"/>
    </row>
    <row r="63" spans="1:12" s="51" customFormat="1" ht="15" customHeight="1" thickBot="1">
      <c r="A63" s="59"/>
      <c r="B63" s="76" t="s">
        <v>9</v>
      </c>
      <c r="C63" s="77"/>
      <c r="D63" s="77"/>
      <c r="E63" s="31">
        <v>0</v>
      </c>
      <c r="F63" s="78"/>
      <c r="G63" s="63"/>
      <c r="H63" s="63"/>
      <c r="I63" s="63"/>
      <c r="J63" s="64"/>
      <c r="K63" s="63"/>
      <c r="L63" s="50"/>
    </row>
    <row r="64" spans="1:12" s="51" customFormat="1" ht="51">
      <c r="A64" s="95"/>
      <c r="B64" s="66" t="s">
        <v>47</v>
      </c>
      <c r="C64" s="104" t="s">
        <v>48</v>
      </c>
      <c r="D64" s="67" t="s">
        <v>49</v>
      </c>
      <c r="E64" s="23">
        <v>3103619</v>
      </c>
      <c r="F64" s="102">
        <v>700000</v>
      </c>
      <c r="G64" s="47">
        <v>700000</v>
      </c>
      <c r="H64" s="49">
        <v>700000</v>
      </c>
      <c r="I64" s="49"/>
      <c r="J64" s="48"/>
      <c r="K64" s="49"/>
      <c r="L64" s="50"/>
    </row>
    <row r="65" spans="1:12" s="51" customFormat="1" ht="15" customHeight="1">
      <c r="A65" s="52"/>
      <c r="B65" s="72" t="s">
        <v>8</v>
      </c>
      <c r="C65" s="73"/>
      <c r="D65" s="73"/>
      <c r="E65" s="27">
        <v>3103619</v>
      </c>
      <c r="F65" s="74">
        <v>700000</v>
      </c>
      <c r="G65" s="57">
        <v>700000</v>
      </c>
      <c r="H65" s="57">
        <v>700000</v>
      </c>
      <c r="I65" s="57"/>
      <c r="J65" s="58"/>
      <c r="K65" s="57"/>
      <c r="L65" s="50"/>
    </row>
    <row r="66" spans="1:12" s="51" customFormat="1" ht="15" customHeight="1" thickBot="1">
      <c r="A66" s="59"/>
      <c r="B66" s="76" t="s">
        <v>9</v>
      </c>
      <c r="C66" s="77"/>
      <c r="D66" s="77"/>
      <c r="E66" s="31">
        <v>0</v>
      </c>
      <c r="F66" s="105"/>
      <c r="G66" s="63"/>
      <c r="H66" s="63"/>
      <c r="I66" s="63"/>
      <c r="J66" s="64"/>
      <c r="K66" s="63"/>
      <c r="L66" s="50"/>
    </row>
    <row r="67" spans="1:12" s="51" customFormat="1" ht="38.25">
      <c r="A67" s="98"/>
      <c r="B67" s="66" t="s">
        <v>50</v>
      </c>
      <c r="C67" s="104" t="s">
        <v>51</v>
      </c>
      <c r="D67" s="67" t="s">
        <v>30</v>
      </c>
      <c r="E67" s="23">
        <v>574910</v>
      </c>
      <c r="F67" s="106">
        <f>230920+24400</f>
        <v>255320</v>
      </c>
      <c r="G67" s="47"/>
      <c r="H67" s="47"/>
      <c r="I67" s="49"/>
      <c r="J67" s="48"/>
      <c r="K67" s="49"/>
      <c r="L67" s="50"/>
    </row>
    <row r="68" spans="1:12" s="51" customFormat="1" ht="15" customHeight="1">
      <c r="A68" s="52"/>
      <c r="B68" s="72" t="s">
        <v>8</v>
      </c>
      <c r="C68" s="73"/>
      <c r="D68" s="73"/>
      <c r="E68" s="27">
        <v>574910</v>
      </c>
      <c r="F68" s="107">
        <f>230920+24400</f>
        <v>255320</v>
      </c>
      <c r="G68" s="57"/>
      <c r="H68" s="57"/>
      <c r="I68" s="57"/>
      <c r="J68" s="58"/>
      <c r="K68" s="57"/>
      <c r="L68" s="50"/>
    </row>
    <row r="69" spans="1:12" s="51" customFormat="1" ht="15" customHeight="1" thickBot="1">
      <c r="A69" s="59"/>
      <c r="B69" s="76" t="s">
        <v>9</v>
      </c>
      <c r="C69" s="77"/>
      <c r="D69" s="77"/>
      <c r="E69" s="31">
        <v>0</v>
      </c>
      <c r="F69" s="105"/>
      <c r="G69" s="63"/>
      <c r="H69" s="63"/>
      <c r="I69" s="63"/>
      <c r="J69" s="64"/>
      <c r="K69" s="63"/>
      <c r="L69" s="50"/>
    </row>
    <row r="70" spans="1:12" s="81" customFormat="1" ht="25.5" customHeight="1">
      <c r="A70" s="33" t="s">
        <v>52</v>
      </c>
      <c r="B70" s="213" t="s">
        <v>53</v>
      </c>
      <c r="C70" s="214"/>
      <c r="D70" s="214"/>
      <c r="E70" s="23">
        <f>E73+E76+E79+E82+E85+E88+E91+E94+E97+E100+E103+E106+E109</f>
        <v>41499675</v>
      </c>
      <c r="F70" s="112">
        <f>F73+F76+F79+F82+F85+F88+F91+F94+F97+F100+F103+F106+F109</f>
        <v>6656621</v>
      </c>
      <c r="G70" s="113">
        <f aca="true" t="shared" si="5" ref="F70:K72">G73+G76+G79+G82+G85+G88+G91+G94+G97+G100+G103+G106+G109</f>
        <v>13245000</v>
      </c>
      <c r="H70" s="113">
        <f t="shared" si="5"/>
        <v>8451700</v>
      </c>
      <c r="I70" s="113">
        <f t="shared" si="5"/>
        <v>8225900</v>
      </c>
      <c r="J70" s="113">
        <f t="shared" si="5"/>
        <v>886900</v>
      </c>
      <c r="K70" s="113">
        <f t="shared" si="5"/>
        <v>940100</v>
      </c>
      <c r="L70" s="114"/>
    </row>
    <row r="71" spans="1:12" s="81" customFormat="1" ht="15" customHeight="1">
      <c r="A71" s="26"/>
      <c r="B71" s="215" t="s">
        <v>14</v>
      </c>
      <c r="C71" s="216"/>
      <c r="D71" s="216"/>
      <c r="E71" s="27">
        <f>E74+E77+E80+E83+E86+E89+E92+E95+E98+E101+E104+E107+E110</f>
        <v>7465408</v>
      </c>
      <c r="F71" s="115">
        <f t="shared" si="5"/>
        <v>923600</v>
      </c>
      <c r="G71" s="116">
        <f t="shared" si="5"/>
        <v>546900</v>
      </c>
      <c r="H71" s="116">
        <f t="shared" si="5"/>
        <v>801700</v>
      </c>
      <c r="I71" s="116">
        <f t="shared" si="5"/>
        <v>725900</v>
      </c>
      <c r="J71" s="116">
        <f t="shared" si="5"/>
        <v>886900</v>
      </c>
      <c r="K71" s="116">
        <f t="shared" si="5"/>
        <v>940100</v>
      </c>
      <c r="L71" s="114"/>
    </row>
    <row r="72" spans="1:12" s="81" customFormat="1" ht="15" customHeight="1" thickBot="1">
      <c r="A72" s="30"/>
      <c r="B72" s="217" t="s">
        <v>15</v>
      </c>
      <c r="C72" s="218"/>
      <c r="D72" s="218"/>
      <c r="E72" s="31">
        <f>E75+E78+E81+E84+E87+E90+E93+E96+E99+E102+E105+E108+E111</f>
        <v>34034267</v>
      </c>
      <c r="F72" s="117">
        <f t="shared" si="5"/>
        <v>5733021</v>
      </c>
      <c r="G72" s="118">
        <f t="shared" si="5"/>
        <v>12698100</v>
      </c>
      <c r="H72" s="118">
        <f t="shared" si="5"/>
        <v>7650000</v>
      </c>
      <c r="I72" s="118">
        <f t="shared" si="5"/>
        <v>7500000</v>
      </c>
      <c r="J72" s="118">
        <f t="shared" si="5"/>
        <v>0</v>
      </c>
      <c r="K72" s="118">
        <f t="shared" si="5"/>
        <v>0</v>
      </c>
      <c r="L72" s="114"/>
    </row>
    <row r="73" spans="1:12" s="51" customFormat="1" ht="25.5">
      <c r="A73" s="65"/>
      <c r="B73" s="203" t="s">
        <v>54</v>
      </c>
      <c r="C73" s="120" t="s">
        <v>55</v>
      </c>
      <c r="D73" s="204" t="s">
        <v>56</v>
      </c>
      <c r="E73" s="23">
        <v>1149000</v>
      </c>
      <c r="F73" s="102">
        <v>178000</v>
      </c>
      <c r="G73" s="47">
        <v>183000</v>
      </c>
      <c r="H73" s="47">
        <v>188000</v>
      </c>
      <c r="I73" s="47">
        <v>194000</v>
      </c>
      <c r="J73" s="109">
        <v>200000</v>
      </c>
      <c r="K73" s="47">
        <v>206000</v>
      </c>
      <c r="L73" s="50"/>
    </row>
    <row r="74" spans="1:12" s="51" customFormat="1" ht="15" customHeight="1">
      <c r="A74" s="71"/>
      <c r="B74" s="205" t="s">
        <v>8</v>
      </c>
      <c r="C74" s="121"/>
      <c r="D74" s="206"/>
      <c r="E74" s="27">
        <v>1149000</v>
      </c>
      <c r="F74" s="74">
        <v>178000</v>
      </c>
      <c r="G74" s="57">
        <v>183000</v>
      </c>
      <c r="H74" s="57">
        <v>188000</v>
      </c>
      <c r="I74" s="57">
        <v>194000</v>
      </c>
      <c r="J74" s="58">
        <v>200000</v>
      </c>
      <c r="K74" s="57">
        <v>206000</v>
      </c>
      <c r="L74" s="50"/>
    </row>
    <row r="75" spans="1:12" s="51" customFormat="1" ht="15" customHeight="1" thickBot="1">
      <c r="A75" s="186"/>
      <c r="B75" s="207" t="s">
        <v>9</v>
      </c>
      <c r="C75" s="122"/>
      <c r="D75" s="208"/>
      <c r="E75" s="31">
        <v>0</v>
      </c>
      <c r="F75" s="105"/>
      <c r="G75" s="63"/>
      <c r="H75" s="63"/>
      <c r="I75" s="63"/>
      <c r="J75" s="64"/>
      <c r="K75" s="63"/>
      <c r="L75" s="50"/>
    </row>
    <row r="76" spans="1:12" s="51" customFormat="1" ht="25.5">
      <c r="A76" s="123"/>
      <c r="B76" s="124" t="s">
        <v>57</v>
      </c>
      <c r="C76" s="104" t="s">
        <v>58</v>
      </c>
      <c r="D76" s="125" t="s">
        <v>59</v>
      </c>
      <c r="E76" s="23">
        <v>15237046</v>
      </c>
      <c r="F76" s="106"/>
      <c r="G76" s="47"/>
      <c r="H76" s="47">
        <v>7500000</v>
      </c>
      <c r="I76" s="47">
        <v>7500000</v>
      </c>
      <c r="J76" s="109"/>
      <c r="K76" s="47"/>
      <c r="L76" s="50"/>
    </row>
    <row r="77" spans="1:12" s="51" customFormat="1" ht="15" customHeight="1">
      <c r="A77" s="98"/>
      <c r="B77" s="126" t="s">
        <v>8</v>
      </c>
      <c r="C77" s="73"/>
      <c r="D77" s="127"/>
      <c r="E77" s="27">
        <v>0</v>
      </c>
      <c r="F77" s="107"/>
      <c r="G77" s="57"/>
      <c r="H77" s="57"/>
      <c r="I77" s="57"/>
      <c r="J77" s="58"/>
      <c r="K77" s="57"/>
      <c r="L77" s="50"/>
    </row>
    <row r="78" spans="1:12" s="51" customFormat="1" ht="15" customHeight="1" thickBot="1">
      <c r="A78" s="128"/>
      <c r="B78" s="129" t="s">
        <v>60</v>
      </c>
      <c r="C78" s="77"/>
      <c r="D78" s="130"/>
      <c r="E78" s="31">
        <v>15237046</v>
      </c>
      <c r="F78" s="108"/>
      <c r="G78" s="63"/>
      <c r="H78" s="63">
        <v>7500000</v>
      </c>
      <c r="I78" s="63">
        <v>7500000</v>
      </c>
      <c r="J78" s="64"/>
      <c r="K78" s="63"/>
      <c r="L78" s="50"/>
    </row>
    <row r="79" spans="1:12" s="51" customFormat="1" ht="51" customHeight="1">
      <c r="A79" s="95"/>
      <c r="B79" s="131" t="s">
        <v>61</v>
      </c>
      <c r="C79" s="44" t="s">
        <v>17</v>
      </c>
      <c r="D79" s="45" t="s">
        <v>38</v>
      </c>
      <c r="E79" s="132">
        <v>13052741</v>
      </c>
      <c r="F79" s="133">
        <f>F80+F81</f>
        <v>5201041</v>
      </c>
      <c r="G79" s="47">
        <f>G80+G81</f>
        <v>7662600</v>
      </c>
      <c r="H79" s="47"/>
      <c r="I79" s="47"/>
      <c r="J79" s="109"/>
      <c r="K79" s="47"/>
      <c r="L79" s="50"/>
    </row>
    <row r="80" spans="1:12" s="51" customFormat="1" ht="16.5" customHeight="1">
      <c r="A80" s="98"/>
      <c r="B80" s="53" t="s">
        <v>8</v>
      </c>
      <c r="C80" s="54"/>
      <c r="D80" s="54"/>
      <c r="E80" s="134">
        <v>0</v>
      </c>
      <c r="F80" s="135"/>
      <c r="G80" s="57"/>
      <c r="H80" s="57"/>
      <c r="I80" s="57"/>
      <c r="J80" s="58"/>
      <c r="K80" s="57"/>
      <c r="L80" s="50"/>
    </row>
    <row r="81" spans="1:12" s="51" customFormat="1" ht="15.75" customHeight="1" thickBot="1">
      <c r="A81" s="128"/>
      <c r="B81" s="60" t="s">
        <v>9</v>
      </c>
      <c r="C81" s="61"/>
      <c r="D81" s="61"/>
      <c r="E81" s="136">
        <v>13052741</v>
      </c>
      <c r="F81" s="137">
        <f>5201041</f>
        <v>5201041</v>
      </c>
      <c r="G81" s="63">
        <v>7662600</v>
      </c>
      <c r="H81" s="63"/>
      <c r="I81" s="63"/>
      <c r="J81" s="64"/>
      <c r="K81" s="63"/>
      <c r="L81" s="50"/>
    </row>
    <row r="82" spans="1:12" s="51" customFormat="1" ht="25.5">
      <c r="A82" s="95"/>
      <c r="B82" s="138" t="s">
        <v>62</v>
      </c>
      <c r="C82" s="139" t="s">
        <v>58</v>
      </c>
      <c r="D82" s="140" t="s">
        <v>63</v>
      </c>
      <c r="E82" s="141">
        <v>2031980</v>
      </c>
      <c r="F82" s="142">
        <v>31980</v>
      </c>
      <c r="G82" s="143">
        <v>2000000</v>
      </c>
      <c r="H82" s="143"/>
      <c r="I82" s="143"/>
      <c r="J82" s="144"/>
      <c r="K82" s="143"/>
      <c r="L82" s="145"/>
    </row>
    <row r="83" spans="1:12" s="51" customFormat="1" ht="16.5" customHeight="1">
      <c r="A83" s="146"/>
      <c r="B83" s="147" t="s">
        <v>8</v>
      </c>
      <c r="C83" s="148"/>
      <c r="D83" s="149"/>
      <c r="E83" s="27">
        <v>0</v>
      </c>
      <c r="F83" s="150"/>
      <c r="G83" s="56"/>
      <c r="H83" s="56"/>
      <c r="I83" s="56"/>
      <c r="J83" s="151"/>
      <c r="K83" s="56"/>
      <c r="L83" s="145"/>
    </row>
    <row r="84" spans="1:12" s="51" customFormat="1" ht="16.5" customHeight="1" thickBot="1">
      <c r="A84" s="152"/>
      <c r="B84" s="153" t="s">
        <v>60</v>
      </c>
      <c r="C84" s="154"/>
      <c r="D84" s="155"/>
      <c r="E84" s="31">
        <v>2031980</v>
      </c>
      <c r="F84" s="156">
        <v>31980</v>
      </c>
      <c r="G84" s="157">
        <v>2000000</v>
      </c>
      <c r="H84" s="157"/>
      <c r="I84" s="157"/>
      <c r="J84" s="158"/>
      <c r="K84" s="157"/>
      <c r="L84" s="145"/>
    </row>
    <row r="85" spans="1:12" s="51" customFormat="1" ht="25.5">
      <c r="A85" s="123"/>
      <c r="B85" s="138" t="s">
        <v>64</v>
      </c>
      <c r="C85" s="139" t="s">
        <v>58</v>
      </c>
      <c r="D85" s="140" t="s">
        <v>65</v>
      </c>
      <c r="E85" s="23">
        <v>465000</v>
      </c>
      <c r="F85" s="159">
        <v>65000</v>
      </c>
      <c r="G85" s="160">
        <v>250000</v>
      </c>
      <c r="H85" s="160">
        <v>150000</v>
      </c>
      <c r="I85" s="160"/>
      <c r="J85" s="161"/>
      <c r="K85" s="160"/>
      <c r="L85" s="145"/>
    </row>
    <row r="86" spans="1:12" s="51" customFormat="1" ht="16.5" customHeight="1">
      <c r="A86" s="146"/>
      <c r="B86" s="147" t="s">
        <v>8</v>
      </c>
      <c r="C86" s="148"/>
      <c r="D86" s="149"/>
      <c r="E86" s="27">
        <v>0</v>
      </c>
      <c r="F86" s="150"/>
      <c r="G86" s="56"/>
      <c r="H86" s="56"/>
      <c r="I86" s="56"/>
      <c r="J86" s="151"/>
      <c r="K86" s="56"/>
      <c r="L86" s="145"/>
    </row>
    <row r="87" spans="1:12" s="51" customFormat="1" ht="16.5" customHeight="1" thickBot="1">
      <c r="A87" s="152"/>
      <c r="B87" s="153" t="s">
        <v>60</v>
      </c>
      <c r="C87" s="154"/>
      <c r="D87" s="155"/>
      <c r="E87" s="31">
        <v>465000</v>
      </c>
      <c r="F87" s="156">
        <v>65000</v>
      </c>
      <c r="G87" s="157">
        <v>250000</v>
      </c>
      <c r="H87" s="157">
        <v>150000</v>
      </c>
      <c r="I87" s="157"/>
      <c r="J87" s="158"/>
      <c r="K87" s="157"/>
      <c r="L87" s="145"/>
    </row>
    <row r="88" spans="1:12" s="51" customFormat="1" ht="25.5">
      <c r="A88" s="123"/>
      <c r="B88" s="138" t="s">
        <v>66</v>
      </c>
      <c r="C88" s="139" t="s">
        <v>58</v>
      </c>
      <c r="D88" s="140" t="s">
        <v>63</v>
      </c>
      <c r="E88" s="23">
        <v>680000</v>
      </c>
      <c r="F88" s="159">
        <v>300000</v>
      </c>
      <c r="G88" s="160">
        <v>380000</v>
      </c>
      <c r="H88" s="160"/>
      <c r="I88" s="160"/>
      <c r="J88" s="161"/>
      <c r="K88" s="160"/>
      <c r="L88" s="145"/>
    </row>
    <row r="89" spans="1:12" s="51" customFormat="1" ht="16.5" customHeight="1">
      <c r="A89" s="146"/>
      <c r="B89" s="147" t="s">
        <v>8</v>
      </c>
      <c r="C89" s="148"/>
      <c r="D89" s="149"/>
      <c r="E89" s="27">
        <v>0</v>
      </c>
      <c r="F89" s="150"/>
      <c r="G89" s="56"/>
      <c r="H89" s="56"/>
      <c r="I89" s="56"/>
      <c r="J89" s="151"/>
      <c r="K89" s="56"/>
      <c r="L89" s="145"/>
    </row>
    <row r="90" spans="1:12" s="51" customFormat="1" ht="16.5" customHeight="1" thickBot="1">
      <c r="A90" s="152"/>
      <c r="B90" s="153" t="s">
        <v>60</v>
      </c>
      <c r="C90" s="154"/>
      <c r="D90" s="155"/>
      <c r="E90" s="31">
        <v>680000</v>
      </c>
      <c r="F90" s="156">
        <v>300000</v>
      </c>
      <c r="G90" s="157">
        <v>380000</v>
      </c>
      <c r="H90" s="157"/>
      <c r="I90" s="157"/>
      <c r="J90" s="158"/>
      <c r="K90" s="157"/>
      <c r="L90" s="145"/>
    </row>
    <row r="91" spans="1:12" s="164" customFormat="1" ht="25.5">
      <c r="A91" s="123"/>
      <c r="B91" s="162" t="s">
        <v>67</v>
      </c>
      <c r="C91" s="139" t="s">
        <v>58</v>
      </c>
      <c r="D91" s="163" t="s">
        <v>30</v>
      </c>
      <c r="E91" s="23">
        <v>3065308</v>
      </c>
      <c r="F91" s="159">
        <v>425000</v>
      </c>
      <c r="G91" s="160"/>
      <c r="H91" s="160"/>
      <c r="I91" s="160"/>
      <c r="J91" s="161"/>
      <c r="K91" s="160"/>
      <c r="L91" s="145"/>
    </row>
    <row r="92" spans="1:12" s="164" customFormat="1" ht="16.5" customHeight="1">
      <c r="A92" s="146"/>
      <c r="B92" s="165" t="s">
        <v>8</v>
      </c>
      <c r="C92" s="166"/>
      <c r="D92" s="167"/>
      <c r="E92" s="27">
        <v>3065308</v>
      </c>
      <c r="F92" s="150">
        <v>425000</v>
      </c>
      <c r="G92" s="56"/>
      <c r="H92" s="56"/>
      <c r="I92" s="56"/>
      <c r="J92" s="151"/>
      <c r="K92" s="56"/>
      <c r="L92" s="145"/>
    </row>
    <row r="93" spans="1:12" s="164" customFormat="1" ht="16.5" customHeight="1" thickBot="1">
      <c r="A93" s="152"/>
      <c r="B93" s="168" t="s">
        <v>60</v>
      </c>
      <c r="C93" s="169"/>
      <c r="D93" s="170"/>
      <c r="E93" s="31">
        <v>0</v>
      </c>
      <c r="F93" s="156"/>
      <c r="G93" s="157"/>
      <c r="H93" s="157"/>
      <c r="I93" s="157"/>
      <c r="J93" s="158"/>
      <c r="K93" s="157"/>
      <c r="L93" s="145"/>
    </row>
    <row r="94" spans="1:12" s="51" customFormat="1" ht="25.5">
      <c r="A94" s="95"/>
      <c r="B94" s="171" t="s">
        <v>68</v>
      </c>
      <c r="C94" s="172" t="s">
        <v>42</v>
      </c>
      <c r="D94" s="127" t="s">
        <v>63</v>
      </c>
      <c r="E94" s="23">
        <v>656000</v>
      </c>
      <c r="F94" s="173">
        <v>306600</v>
      </c>
      <c r="G94" s="174">
        <v>349400</v>
      </c>
      <c r="H94" s="174"/>
      <c r="I94" s="174"/>
      <c r="J94" s="175"/>
      <c r="K94" s="174"/>
      <c r="L94" s="50"/>
    </row>
    <row r="95" spans="1:12" s="51" customFormat="1" ht="15" customHeight="1">
      <c r="A95" s="98"/>
      <c r="B95" s="126" t="s">
        <v>8</v>
      </c>
      <c r="C95" s="54"/>
      <c r="D95" s="127"/>
      <c r="E95" s="27">
        <v>656000</v>
      </c>
      <c r="F95" s="107">
        <v>306600</v>
      </c>
      <c r="G95" s="57">
        <v>349400</v>
      </c>
      <c r="H95" s="57"/>
      <c r="I95" s="57"/>
      <c r="J95" s="58"/>
      <c r="K95" s="57"/>
      <c r="L95" s="50"/>
    </row>
    <row r="96" spans="1:12" s="51" customFormat="1" ht="15" customHeight="1" thickBot="1">
      <c r="A96" s="128"/>
      <c r="B96" s="129" t="s">
        <v>60</v>
      </c>
      <c r="C96" s="61"/>
      <c r="D96" s="130"/>
      <c r="E96" s="31">
        <v>0</v>
      </c>
      <c r="F96" s="108"/>
      <c r="G96" s="63"/>
      <c r="H96" s="63"/>
      <c r="I96" s="63"/>
      <c r="J96" s="64"/>
      <c r="K96" s="63"/>
      <c r="L96" s="50"/>
    </row>
    <row r="97" spans="1:12" s="51" customFormat="1" ht="25.5">
      <c r="A97" s="95"/>
      <c r="B97" s="119" t="s">
        <v>69</v>
      </c>
      <c r="C97" s="44" t="s">
        <v>20</v>
      </c>
      <c r="D97" s="125" t="s">
        <v>70</v>
      </c>
      <c r="E97" s="23">
        <v>861800</v>
      </c>
      <c r="F97" s="106"/>
      <c r="G97" s="47"/>
      <c r="H97" s="47">
        <v>471600</v>
      </c>
      <c r="I97" s="47">
        <v>290200</v>
      </c>
      <c r="J97" s="109">
        <v>100000</v>
      </c>
      <c r="K97" s="47"/>
      <c r="L97" s="50"/>
    </row>
    <row r="98" spans="1:12" s="51" customFormat="1" ht="15" customHeight="1">
      <c r="A98" s="98"/>
      <c r="B98" s="126" t="s">
        <v>8</v>
      </c>
      <c r="C98" s="73"/>
      <c r="D98" s="127"/>
      <c r="E98" s="27">
        <v>861800</v>
      </c>
      <c r="F98" s="107"/>
      <c r="G98" s="57"/>
      <c r="H98" s="57">
        <v>471600</v>
      </c>
      <c r="I98" s="57">
        <v>290200</v>
      </c>
      <c r="J98" s="58">
        <v>100000</v>
      </c>
      <c r="K98" s="57"/>
      <c r="L98" s="50"/>
    </row>
    <row r="99" spans="1:12" s="51" customFormat="1" ht="15" customHeight="1" thickBot="1">
      <c r="A99" s="128"/>
      <c r="B99" s="129" t="s">
        <v>60</v>
      </c>
      <c r="C99" s="77"/>
      <c r="D99" s="130"/>
      <c r="E99" s="31">
        <v>0</v>
      </c>
      <c r="F99" s="108"/>
      <c r="G99" s="63"/>
      <c r="H99" s="63"/>
      <c r="I99" s="63"/>
      <c r="J99" s="64"/>
      <c r="K99" s="63"/>
      <c r="L99" s="50"/>
    </row>
    <row r="100" spans="1:12" s="51" customFormat="1" ht="38.25">
      <c r="A100" s="95"/>
      <c r="B100" s="119" t="s">
        <v>71</v>
      </c>
      <c r="C100" s="104" t="s">
        <v>20</v>
      </c>
      <c r="D100" s="125" t="s">
        <v>72</v>
      </c>
      <c r="E100" s="23">
        <v>599300</v>
      </c>
      <c r="F100" s="106"/>
      <c r="G100" s="47"/>
      <c r="H100" s="47">
        <v>117100</v>
      </c>
      <c r="I100" s="47">
        <v>226700</v>
      </c>
      <c r="J100" s="109">
        <v>127400</v>
      </c>
      <c r="K100" s="47">
        <v>128100</v>
      </c>
      <c r="L100" s="50"/>
    </row>
    <row r="101" spans="1:12" s="51" customFormat="1" ht="15" customHeight="1">
      <c r="A101" s="98"/>
      <c r="B101" s="126" t="s">
        <v>8</v>
      </c>
      <c r="C101" s="73"/>
      <c r="D101" s="127"/>
      <c r="E101" s="27">
        <v>599300</v>
      </c>
      <c r="F101" s="107"/>
      <c r="G101" s="57"/>
      <c r="H101" s="57">
        <v>117100</v>
      </c>
      <c r="I101" s="57">
        <v>226700</v>
      </c>
      <c r="J101" s="58">
        <v>127400</v>
      </c>
      <c r="K101" s="57">
        <v>128100</v>
      </c>
      <c r="L101" s="50"/>
    </row>
    <row r="102" spans="1:12" s="51" customFormat="1" ht="15" customHeight="1" thickBot="1">
      <c r="A102" s="128"/>
      <c r="B102" s="129" t="s">
        <v>60</v>
      </c>
      <c r="C102" s="77"/>
      <c r="D102" s="130"/>
      <c r="E102" s="31">
        <v>0</v>
      </c>
      <c r="F102" s="108"/>
      <c r="G102" s="63"/>
      <c r="H102" s="63"/>
      <c r="I102" s="63"/>
      <c r="J102" s="64"/>
      <c r="K102" s="63"/>
      <c r="L102" s="50"/>
    </row>
    <row r="103" spans="1:12" s="51" customFormat="1" ht="25.5">
      <c r="A103" s="98"/>
      <c r="B103" s="119" t="s">
        <v>73</v>
      </c>
      <c r="C103" s="104" t="s">
        <v>74</v>
      </c>
      <c r="D103" s="125" t="s">
        <v>75</v>
      </c>
      <c r="E103" s="23">
        <v>1032500</v>
      </c>
      <c r="F103" s="106"/>
      <c r="G103" s="47"/>
      <c r="H103" s="47"/>
      <c r="I103" s="47"/>
      <c r="J103" s="109">
        <v>443500</v>
      </c>
      <c r="K103" s="47">
        <v>589000</v>
      </c>
      <c r="L103" s="50"/>
    </row>
    <row r="104" spans="1:12" s="51" customFormat="1" ht="15" customHeight="1">
      <c r="A104" s="98"/>
      <c r="B104" s="126" t="s">
        <v>8</v>
      </c>
      <c r="C104" s="73"/>
      <c r="D104" s="127"/>
      <c r="E104" s="27">
        <v>1032500</v>
      </c>
      <c r="F104" s="107"/>
      <c r="G104" s="57"/>
      <c r="H104" s="57"/>
      <c r="I104" s="57"/>
      <c r="J104" s="58">
        <v>443500</v>
      </c>
      <c r="K104" s="57">
        <v>589000</v>
      </c>
      <c r="L104" s="50"/>
    </row>
    <row r="105" spans="1:12" s="51" customFormat="1" ht="15" customHeight="1" thickBot="1">
      <c r="A105" s="128"/>
      <c r="B105" s="129" t="s">
        <v>60</v>
      </c>
      <c r="C105" s="77"/>
      <c r="D105" s="130"/>
      <c r="E105" s="31">
        <v>0</v>
      </c>
      <c r="F105" s="108"/>
      <c r="G105" s="63"/>
      <c r="H105" s="63"/>
      <c r="I105" s="63"/>
      <c r="J105" s="64"/>
      <c r="K105" s="63"/>
      <c r="L105" s="50"/>
    </row>
    <row r="106" spans="1:12" s="51" customFormat="1" ht="25.5" customHeight="1">
      <c r="A106" s="95"/>
      <c r="B106" s="79" t="s">
        <v>76</v>
      </c>
      <c r="C106" s="104" t="s">
        <v>77</v>
      </c>
      <c r="D106" s="67" t="s">
        <v>43</v>
      </c>
      <c r="E106" s="23">
        <v>2567500</v>
      </c>
      <c r="F106" s="106">
        <f>F107+F108</f>
        <v>135000</v>
      </c>
      <c r="G106" s="47">
        <f>G107+G108</f>
        <v>2405500</v>
      </c>
      <c r="H106" s="49"/>
      <c r="I106" s="49"/>
      <c r="J106" s="48"/>
      <c r="K106" s="49"/>
      <c r="L106" s="50"/>
    </row>
    <row r="107" spans="1:12" s="81" customFormat="1" ht="15" customHeight="1">
      <c r="A107" s="176"/>
      <c r="B107" s="72" t="s">
        <v>8</v>
      </c>
      <c r="C107" s="84"/>
      <c r="D107" s="84"/>
      <c r="E107" s="27">
        <v>0</v>
      </c>
      <c r="F107" s="177"/>
      <c r="G107" s="86"/>
      <c r="H107" s="86"/>
      <c r="I107" s="86"/>
      <c r="J107" s="87"/>
      <c r="K107" s="86"/>
      <c r="L107" s="88"/>
    </row>
    <row r="108" spans="1:12" s="81" customFormat="1" ht="15" customHeight="1" thickBot="1">
      <c r="A108" s="178"/>
      <c r="B108" s="90" t="s">
        <v>9</v>
      </c>
      <c r="C108" s="91"/>
      <c r="D108" s="91"/>
      <c r="E108" s="31">
        <v>2567500</v>
      </c>
      <c r="F108" s="179">
        <f>135000</f>
        <v>135000</v>
      </c>
      <c r="G108" s="93">
        <f>2405500</f>
        <v>2405500</v>
      </c>
      <c r="H108" s="93"/>
      <c r="I108" s="93"/>
      <c r="J108" s="94"/>
      <c r="K108" s="93"/>
      <c r="L108" s="88"/>
    </row>
    <row r="109" spans="1:12" s="51" customFormat="1" ht="33.75" customHeight="1">
      <c r="A109" s="95"/>
      <c r="B109" s="119" t="s">
        <v>78</v>
      </c>
      <c r="C109" s="104" t="s">
        <v>77</v>
      </c>
      <c r="D109" s="125" t="s">
        <v>56</v>
      </c>
      <c r="E109" s="23">
        <v>101500</v>
      </c>
      <c r="F109" s="106">
        <v>14000</v>
      </c>
      <c r="G109" s="47">
        <v>14500</v>
      </c>
      <c r="H109" s="47">
        <v>25000</v>
      </c>
      <c r="I109" s="47">
        <v>15000</v>
      </c>
      <c r="J109" s="109">
        <v>16000</v>
      </c>
      <c r="K109" s="47">
        <v>17000</v>
      </c>
      <c r="L109" s="50"/>
    </row>
    <row r="110" spans="1:12" s="51" customFormat="1" ht="15" customHeight="1">
      <c r="A110" s="98"/>
      <c r="B110" s="126" t="s">
        <v>8</v>
      </c>
      <c r="C110" s="73"/>
      <c r="D110" s="127"/>
      <c r="E110" s="27">
        <v>101500</v>
      </c>
      <c r="F110" s="107">
        <v>14000</v>
      </c>
      <c r="G110" s="57">
        <v>14500</v>
      </c>
      <c r="H110" s="57">
        <v>25000</v>
      </c>
      <c r="I110" s="57">
        <v>15000</v>
      </c>
      <c r="J110" s="58">
        <v>16000</v>
      </c>
      <c r="K110" s="57">
        <v>17000</v>
      </c>
      <c r="L110" s="50"/>
    </row>
    <row r="111" spans="1:12" s="51" customFormat="1" ht="15" customHeight="1" thickBot="1">
      <c r="A111" s="128"/>
      <c r="B111" s="129" t="s">
        <v>60</v>
      </c>
      <c r="C111" s="77"/>
      <c r="D111" s="130"/>
      <c r="E111" s="31">
        <v>0</v>
      </c>
      <c r="F111" s="108"/>
      <c r="G111" s="63"/>
      <c r="H111" s="63"/>
      <c r="I111" s="63"/>
      <c r="J111" s="64"/>
      <c r="K111" s="63"/>
      <c r="L111" s="50"/>
    </row>
  </sheetData>
  <mergeCells count="25">
    <mergeCell ref="I10:I11"/>
    <mergeCell ref="J10:J11"/>
    <mergeCell ref="K10:K11"/>
    <mergeCell ref="A7:K7"/>
    <mergeCell ref="A9:A11"/>
    <mergeCell ref="B9:B11"/>
    <mergeCell ref="C9:C11"/>
    <mergeCell ref="D9:D11"/>
    <mergeCell ref="E9:E11"/>
    <mergeCell ref="F9:K9"/>
    <mergeCell ref="F10:F11"/>
    <mergeCell ref="G10:G11"/>
    <mergeCell ref="H10:H11"/>
    <mergeCell ref="B17:D17"/>
    <mergeCell ref="B18:D18"/>
    <mergeCell ref="B19:D19"/>
    <mergeCell ref="B20:D20"/>
    <mergeCell ref="B13:D13"/>
    <mergeCell ref="B14:D14"/>
    <mergeCell ref="B15:D15"/>
    <mergeCell ref="B16:D16"/>
    <mergeCell ref="B70:D70"/>
    <mergeCell ref="B71:D71"/>
    <mergeCell ref="B72:D72"/>
    <mergeCell ref="B21:D2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50" r:id="rId1"/>
  <headerFooter alignWithMargins="0">
    <oddFooter>&amp;CStrona &amp;P</oddFooter>
  </headerFooter>
  <rowBreaks count="2" manualBreakCount="2">
    <brk id="45" max="10" man="1"/>
    <brk id="7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2011-05-27T07:33:44Z</cp:lastPrinted>
  <dcterms:created xsi:type="dcterms:W3CDTF">1997-02-26T13:46:56Z</dcterms:created>
  <dcterms:modified xsi:type="dcterms:W3CDTF">2011-05-27T07:41:02Z</dcterms:modified>
  <cp:category/>
  <cp:version/>
  <cp:contentType/>
  <cp:contentStatus/>
</cp:coreProperties>
</file>